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tilisateur\Desktop\SARL PFL\Referenciels SP\Stage Sr aout\"/>
    </mc:Choice>
  </mc:AlternateContent>
  <bookViews>
    <workbookView xWindow="0" yWindow="0" windowWidth="28800" windowHeight="18000"/>
  </bookViews>
  <sheets>
    <sheet name="CANDIDAT" sheetId="1" r:id="rId1"/>
    <sheet name="Participant 1" sheetId="2" r:id="rId2"/>
    <sheet name="Participant 2" sheetId="3" r:id="rId3"/>
    <sheet name="Participant 3" sheetId="4" r:id="rId4"/>
    <sheet name="Participant 4" sheetId="6" r:id="rId5"/>
    <sheet name="Participant 5" sheetId="5" r:id="rId6"/>
    <sheet name="Participant 6" sheetId="8" r:id="rId7"/>
    <sheet name="Participant 7" sheetId="7" r:id="rId8"/>
    <sheet name="Participant 8" sheetId="10" r:id="rId9"/>
    <sheet name="Participant 9" sheetId="9" r:id="rId10"/>
    <sheet name="Participant 10" sheetId="11" r:id="rId11"/>
    <sheet name="Participant 11" sheetId="13" r:id="rId12"/>
    <sheet name="Participant 12" sheetId="12" r:id="rId13"/>
    <sheet name="Participant 13" sheetId="14" r:id="rId14"/>
    <sheet name="Participant 14" sheetId="15" r:id="rId15"/>
  </sheets>
  <definedNames>
    <definedName name="_xlnm.Print_Area" localSheetId="0">CANDIDAT!$A$1:$O$50</definedName>
    <definedName name="_xlnm.Print_Area" localSheetId="1">'Participant 1'!$A$1:$R$33</definedName>
    <definedName name="_xlnm.Print_Area" localSheetId="10">'Participant 10'!$A$1:$R$33</definedName>
    <definedName name="_xlnm.Print_Area" localSheetId="11">'Participant 11'!$A$1:$R$33</definedName>
    <definedName name="_xlnm.Print_Area" localSheetId="12">'Participant 12'!$A$1:$R$33</definedName>
    <definedName name="_xlnm.Print_Area" localSheetId="13">'Participant 13'!$A$1:$R$33</definedName>
    <definedName name="_xlnm.Print_Area" localSheetId="14">'Participant 14'!$A$1:$R$33</definedName>
    <definedName name="_xlnm.Print_Area" localSheetId="2">'Participant 2'!$A$1:$R$33</definedName>
    <definedName name="_xlnm.Print_Area" localSheetId="3">'Participant 3'!$A$1:$R$33</definedName>
    <definedName name="_xlnm.Print_Area" localSheetId="4">'Participant 4'!$A$1:$R$33</definedName>
    <definedName name="_xlnm.Print_Area" localSheetId="5">'Participant 5'!$A$1:$R$33</definedName>
    <definedName name="_xlnm.Print_Area" localSheetId="6">'Participant 6'!$A$1:$R$33</definedName>
    <definedName name="_xlnm.Print_Area" localSheetId="7">'Participant 7'!$A$1:$R$33</definedName>
    <definedName name="_xlnm.Print_Area" localSheetId="8">'Participant 8'!$A$1:$R$33</definedName>
    <definedName name="_xlnm.Print_Area" localSheetId="9">'Participant 9'!$A$1:$R$33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8" i="2" l="1"/>
  <c r="L28" i="15" l="1"/>
  <c r="M1" i="15"/>
  <c r="M1" i="14"/>
  <c r="L28" i="14"/>
  <c r="M1" i="12"/>
  <c r="L28" i="12"/>
  <c r="N30" i="1"/>
  <c r="M1" i="13"/>
  <c r="L28" i="13"/>
  <c r="H29" i="15"/>
  <c r="E29" i="15"/>
  <c r="B29" i="15"/>
  <c r="H28" i="15"/>
  <c r="E28" i="15"/>
  <c r="B28" i="15"/>
  <c r="N25" i="15"/>
  <c r="G25" i="15"/>
  <c r="C25" i="15"/>
  <c r="U12" i="15"/>
  <c r="V12" i="15" s="1"/>
  <c r="U11" i="15"/>
  <c r="N31" i="1" s="1"/>
  <c r="U10" i="15"/>
  <c r="M31" i="1" s="1"/>
  <c r="U9" i="15"/>
  <c r="V9" i="15" s="1"/>
  <c r="U8" i="15"/>
  <c r="J31" i="1" s="1"/>
  <c r="U7" i="15"/>
  <c r="I31" i="1" s="1"/>
  <c r="H29" i="14"/>
  <c r="E29" i="14"/>
  <c r="B29" i="14"/>
  <c r="H28" i="14"/>
  <c r="E28" i="14"/>
  <c r="B28" i="14"/>
  <c r="N25" i="14"/>
  <c r="G25" i="14"/>
  <c r="C25" i="14"/>
  <c r="U12" i="14"/>
  <c r="V12" i="14" s="1"/>
  <c r="U11" i="14"/>
  <c r="V11" i="14" s="1"/>
  <c r="U10" i="14"/>
  <c r="V10" i="14" s="1"/>
  <c r="U9" i="14"/>
  <c r="V9" i="14" s="1"/>
  <c r="U8" i="14"/>
  <c r="V8" i="14" s="1"/>
  <c r="U7" i="14"/>
  <c r="H29" i="13"/>
  <c r="E29" i="13"/>
  <c r="B29" i="13"/>
  <c r="H28" i="13"/>
  <c r="E28" i="13"/>
  <c r="B28" i="13"/>
  <c r="N25" i="13"/>
  <c r="G25" i="13"/>
  <c r="C25" i="13"/>
  <c r="U12" i="13"/>
  <c r="V12" i="13" s="1"/>
  <c r="V11" i="13"/>
  <c r="U11" i="13"/>
  <c r="N28" i="1" s="1"/>
  <c r="U10" i="13"/>
  <c r="V10" i="13" s="1"/>
  <c r="U9" i="13"/>
  <c r="V9" i="13" s="1"/>
  <c r="U8" i="13"/>
  <c r="U7" i="13"/>
  <c r="I28" i="1" s="1"/>
  <c r="H29" i="12"/>
  <c r="E29" i="12"/>
  <c r="B29" i="12"/>
  <c r="H28" i="12"/>
  <c r="E28" i="12"/>
  <c r="B28" i="12"/>
  <c r="N25" i="12"/>
  <c r="G25" i="12"/>
  <c r="C25" i="12"/>
  <c r="U12" i="12"/>
  <c r="V12" i="12" s="1"/>
  <c r="U11" i="12"/>
  <c r="N29" i="1" s="1"/>
  <c r="U10" i="12"/>
  <c r="V10" i="12" s="1"/>
  <c r="U9" i="12"/>
  <c r="V9" i="12" s="1"/>
  <c r="U8" i="12"/>
  <c r="V8" i="12" s="1"/>
  <c r="U7" i="12"/>
  <c r="L28" i="11"/>
  <c r="M1" i="11"/>
  <c r="M1" i="9"/>
  <c r="L28" i="9"/>
  <c r="N26" i="1"/>
  <c r="J27" i="1"/>
  <c r="I27" i="1"/>
  <c r="L28" i="10"/>
  <c r="M1" i="10"/>
  <c r="H29" i="11"/>
  <c r="E29" i="11"/>
  <c r="B29" i="11"/>
  <c r="H28" i="11"/>
  <c r="E28" i="11"/>
  <c r="B28" i="11"/>
  <c r="N25" i="11"/>
  <c r="G25" i="11"/>
  <c r="C25" i="11"/>
  <c r="U12" i="11"/>
  <c r="V12" i="11" s="1"/>
  <c r="U11" i="11"/>
  <c r="N27" i="1" s="1"/>
  <c r="U10" i="11"/>
  <c r="V10" i="11" s="1"/>
  <c r="U9" i="11"/>
  <c r="V9" i="11" s="1"/>
  <c r="U8" i="11"/>
  <c r="U7" i="11"/>
  <c r="V7" i="11" s="1"/>
  <c r="H29" i="10"/>
  <c r="E29" i="10"/>
  <c r="B29" i="10"/>
  <c r="H28" i="10"/>
  <c r="E28" i="10"/>
  <c r="B28" i="10"/>
  <c r="N25" i="10"/>
  <c r="G25" i="10"/>
  <c r="C25" i="10"/>
  <c r="U12" i="10"/>
  <c r="V12" i="10" s="1"/>
  <c r="U11" i="10"/>
  <c r="V11" i="10" s="1"/>
  <c r="U10" i="10"/>
  <c r="V10" i="10" s="1"/>
  <c r="U9" i="10"/>
  <c r="V9" i="10" s="1"/>
  <c r="U8" i="10"/>
  <c r="J25" i="1" s="1"/>
  <c r="U7" i="10"/>
  <c r="I25" i="1" s="1"/>
  <c r="H29" i="9"/>
  <c r="E29" i="9"/>
  <c r="B29" i="9"/>
  <c r="H28" i="9"/>
  <c r="E28" i="9"/>
  <c r="B28" i="9"/>
  <c r="N25" i="9"/>
  <c r="G25" i="9"/>
  <c r="C25" i="9"/>
  <c r="U12" i="9"/>
  <c r="V12" i="9" s="1"/>
  <c r="U11" i="9"/>
  <c r="V11" i="9" s="1"/>
  <c r="U10" i="9"/>
  <c r="V10" i="9" s="1"/>
  <c r="U9" i="9"/>
  <c r="V9" i="9" s="1"/>
  <c r="U8" i="9"/>
  <c r="U14" i="9" s="1"/>
  <c r="N18" i="9" s="1"/>
  <c r="V7" i="9"/>
  <c r="U7" i="9"/>
  <c r="I26" i="1" s="1"/>
  <c r="O23" i="1"/>
  <c r="K23" i="1"/>
  <c r="J23" i="1"/>
  <c r="I23" i="1"/>
  <c r="L28" i="7"/>
  <c r="M1" i="7"/>
  <c r="L28" i="8"/>
  <c r="M1" i="8"/>
  <c r="H29" i="8"/>
  <c r="E29" i="8"/>
  <c r="B29" i="8"/>
  <c r="H28" i="8"/>
  <c r="E28" i="8"/>
  <c r="B28" i="8"/>
  <c r="N25" i="8"/>
  <c r="G25" i="8"/>
  <c r="C25" i="8"/>
  <c r="U12" i="8"/>
  <c r="V12" i="8" s="1"/>
  <c r="U11" i="8"/>
  <c r="N23" i="1" s="1"/>
  <c r="U10" i="8"/>
  <c r="V10" i="8" s="1"/>
  <c r="U9" i="8"/>
  <c r="V9" i="8" s="1"/>
  <c r="U8" i="8"/>
  <c r="U7" i="8"/>
  <c r="V7" i="8" s="1"/>
  <c r="H29" i="7"/>
  <c r="E29" i="7"/>
  <c r="B29" i="7"/>
  <c r="H28" i="7"/>
  <c r="E28" i="7"/>
  <c r="B28" i="7"/>
  <c r="N25" i="7"/>
  <c r="G25" i="7"/>
  <c r="C25" i="7"/>
  <c r="U12" i="7"/>
  <c r="V12" i="7" s="1"/>
  <c r="U11" i="7"/>
  <c r="V11" i="7" s="1"/>
  <c r="U10" i="7"/>
  <c r="M24" i="1" s="1"/>
  <c r="U9" i="7"/>
  <c r="V9" i="7" s="1"/>
  <c r="U8" i="7"/>
  <c r="J24" i="1" s="1"/>
  <c r="U7" i="7"/>
  <c r="V7" i="7" s="1"/>
  <c r="L28" i="5"/>
  <c r="M1" i="5"/>
  <c r="L28" i="6"/>
  <c r="M1" i="6"/>
  <c r="O21" i="1"/>
  <c r="N21" i="1"/>
  <c r="H29" i="6"/>
  <c r="E29" i="6"/>
  <c r="B29" i="6"/>
  <c r="H28" i="6"/>
  <c r="E28" i="6"/>
  <c r="B28" i="6"/>
  <c r="N25" i="6"/>
  <c r="G25" i="6"/>
  <c r="C25" i="6"/>
  <c r="U12" i="6"/>
  <c r="V12" i="6" s="1"/>
  <c r="V11" i="6"/>
  <c r="U11" i="6"/>
  <c r="U10" i="6"/>
  <c r="V10" i="6" s="1"/>
  <c r="U9" i="6"/>
  <c r="V9" i="6" s="1"/>
  <c r="U8" i="6"/>
  <c r="V8" i="6" s="1"/>
  <c r="U7" i="6"/>
  <c r="I21" i="1" s="1"/>
  <c r="H29" i="5"/>
  <c r="E29" i="5"/>
  <c r="B29" i="5"/>
  <c r="H28" i="5"/>
  <c r="E28" i="5"/>
  <c r="B28" i="5"/>
  <c r="N25" i="5"/>
  <c r="G25" i="5"/>
  <c r="C25" i="5"/>
  <c r="U12" i="5"/>
  <c r="V12" i="5" s="1"/>
  <c r="U11" i="5"/>
  <c r="N22" i="1" s="1"/>
  <c r="U10" i="5"/>
  <c r="V10" i="5" s="1"/>
  <c r="U9" i="5"/>
  <c r="V9" i="5" s="1"/>
  <c r="U8" i="5"/>
  <c r="J22" i="1" s="1"/>
  <c r="U7" i="5"/>
  <c r="I22" i="1" s="1"/>
  <c r="L28" i="4"/>
  <c r="M1" i="4"/>
  <c r="H29" i="4"/>
  <c r="E29" i="4"/>
  <c r="B29" i="4"/>
  <c r="H28" i="4"/>
  <c r="E28" i="4"/>
  <c r="B28" i="4"/>
  <c r="N25" i="4"/>
  <c r="G25" i="4"/>
  <c r="C25" i="4"/>
  <c r="U12" i="4"/>
  <c r="V12" i="4" s="1"/>
  <c r="U11" i="4"/>
  <c r="N20" i="1" s="1"/>
  <c r="U10" i="4"/>
  <c r="V10" i="4" s="1"/>
  <c r="U9" i="4"/>
  <c r="V9" i="4" s="1"/>
  <c r="U8" i="4"/>
  <c r="V8" i="4" s="1"/>
  <c r="U7" i="4"/>
  <c r="I20" i="1" s="1"/>
  <c r="M1" i="3"/>
  <c r="L28" i="3"/>
  <c r="H29" i="3"/>
  <c r="E29" i="3"/>
  <c r="B29" i="3"/>
  <c r="H28" i="3"/>
  <c r="E28" i="3"/>
  <c r="B28" i="3"/>
  <c r="N25" i="3"/>
  <c r="G25" i="3"/>
  <c r="C25" i="3"/>
  <c r="U12" i="3"/>
  <c r="V12" i="3" s="1"/>
  <c r="U11" i="3"/>
  <c r="N19" i="1" s="1"/>
  <c r="U10" i="3"/>
  <c r="V10" i="3" s="1"/>
  <c r="U9" i="3"/>
  <c r="V9" i="3" s="1"/>
  <c r="U8" i="3"/>
  <c r="V8" i="3" s="1"/>
  <c r="U7" i="3"/>
  <c r="I19" i="1" s="1"/>
  <c r="U12" i="2"/>
  <c r="V12" i="2" s="1"/>
  <c r="U8" i="2"/>
  <c r="V8" i="2" s="1"/>
  <c r="C25" i="2"/>
  <c r="U14" i="14" l="1"/>
  <c r="O30" i="1"/>
  <c r="V7" i="14"/>
  <c r="I30" i="1"/>
  <c r="J30" i="1"/>
  <c r="K30" i="1"/>
  <c r="M30" i="1"/>
  <c r="O29" i="1"/>
  <c r="U14" i="12"/>
  <c r="V7" i="12"/>
  <c r="I29" i="1"/>
  <c r="J29" i="1"/>
  <c r="K29" i="1"/>
  <c r="M29" i="1"/>
  <c r="V11" i="12"/>
  <c r="K28" i="1"/>
  <c r="V7" i="13"/>
  <c r="U14" i="13"/>
  <c r="M28" i="1"/>
  <c r="J28" i="1"/>
  <c r="O28" i="1"/>
  <c r="V11" i="11"/>
  <c r="O26" i="1"/>
  <c r="J26" i="1"/>
  <c r="K26" i="1"/>
  <c r="M26" i="1"/>
  <c r="O25" i="1"/>
  <c r="V7" i="10"/>
  <c r="K25" i="1"/>
  <c r="N25" i="1"/>
  <c r="V10" i="7"/>
  <c r="K24" i="1"/>
  <c r="O24" i="1"/>
  <c r="V11" i="8"/>
  <c r="V7" i="6"/>
  <c r="J21" i="1"/>
  <c r="K21" i="1"/>
  <c r="V7" i="15"/>
  <c r="O31" i="1"/>
  <c r="U14" i="15"/>
  <c r="K31" i="1"/>
  <c r="V10" i="15"/>
  <c r="V11" i="15"/>
  <c r="V14" i="15"/>
  <c r="V8" i="15"/>
  <c r="V14" i="14"/>
  <c r="V8" i="13"/>
  <c r="V14" i="13" s="1"/>
  <c r="V14" i="12"/>
  <c r="M25" i="1"/>
  <c r="O27" i="1"/>
  <c r="M27" i="1"/>
  <c r="U14" i="11"/>
  <c r="K27" i="1"/>
  <c r="U14" i="10"/>
  <c r="V8" i="11"/>
  <c r="V14" i="11" s="1"/>
  <c r="G27" i="1" s="1"/>
  <c r="V14" i="10"/>
  <c r="G25" i="1" s="1"/>
  <c r="V8" i="10"/>
  <c r="V8" i="9"/>
  <c r="V14" i="9" s="1"/>
  <c r="G26" i="1" s="1"/>
  <c r="O22" i="1"/>
  <c r="V11" i="5"/>
  <c r="N24" i="1"/>
  <c r="I24" i="1"/>
  <c r="V7" i="5"/>
  <c r="M23" i="1"/>
  <c r="U14" i="8"/>
  <c r="N18" i="8" s="1"/>
  <c r="U14" i="7"/>
  <c r="N18" i="7" s="1"/>
  <c r="V14" i="8"/>
  <c r="G23" i="1" s="1"/>
  <c r="V8" i="8"/>
  <c r="V14" i="7"/>
  <c r="G24" i="1" s="1"/>
  <c r="V8" i="7"/>
  <c r="U14" i="6"/>
  <c r="N18" i="6" s="1"/>
  <c r="M21" i="1"/>
  <c r="K22" i="1"/>
  <c r="M22" i="1"/>
  <c r="U14" i="5"/>
  <c r="V14" i="6"/>
  <c r="G21" i="1" s="1"/>
  <c r="V8" i="5"/>
  <c r="V11" i="3"/>
  <c r="J19" i="1"/>
  <c r="U14" i="3"/>
  <c r="N18" i="3" s="1"/>
  <c r="K19" i="1"/>
  <c r="V7" i="3"/>
  <c r="V14" i="3" s="1"/>
  <c r="G19" i="1" s="1"/>
  <c r="M19" i="1"/>
  <c r="O19" i="1"/>
  <c r="O18" i="1"/>
  <c r="J18" i="1"/>
  <c r="K20" i="1"/>
  <c r="M20" i="1"/>
  <c r="V11" i="4"/>
  <c r="U14" i="4"/>
  <c r="O20" i="1"/>
  <c r="V7" i="4"/>
  <c r="V14" i="4" s="1"/>
  <c r="J20" i="1"/>
  <c r="H28" i="2"/>
  <c r="B28" i="2"/>
  <c r="E28" i="2"/>
  <c r="M1" i="2"/>
  <c r="U9" i="2"/>
  <c r="U10" i="2"/>
  <c r="U11" i="2"/>
  <c r="U7" i="2"/>
  <c r="N18" i="14" l="1"/>
  <c r="G30" i="1"/>
  <c r="N18" i="12"/>
  <c r="G29" i="1"/>
  <c r="N18" i="13"/>
  <c r="G28" i="1"/>
  <c r="N18" i="15"/>
  <c r="G31" i="1"/>
  <c r="N18" i="11"/>
  <c r="N18" i="10"/>
  <c r="V14" i="5"/>
  <c r="G22" i="1" s="1"/>
  <c r="V7" i="2"/>
  <c r="I18" i="1"/>
  <c r="N18" i="1"/>
  <c r="M18" i="1"/>
  <c r="K18" i="1"/>
  <c r="N18" i="4"/>
  <c r="G20" i="1"/>
  <c r="V9" i="2"/>
  <c r="V11" i="2"/>
  <c r="V10" i="2"/>
  <c r="U14" i="2"/>
  <c r="N25" i="2"/>
  <c r="G25" i="2"/>
  <c r="H29" i="2"/>
  <c r="E29" i="2"/>
  <c r="B29" i="2"/>
  <c r="N18" i="5" l="1"/>
  <c r="V14" i="2"/>
  <c r="G18" i="1" l="1"/>
  <c r="N18" i="2"/>
</calcChain>
</file>

<file path=xl/sharedStrings.xml><?xml version="1.0" encoding="utf-8"?>
<sst xmlns="http://schemas.openxmlformats.org/spreadsheetml/2006/main" count="708" uniqueCount="91">
  <si>
    <t>Unité de Valeur :</t>
  </si>
  <si>
    <t>Session de formation :</t>
  </si>
  <si>
    <t>Lieu de la formation :</t>
  </si>
  <si>
    <t>Nbr</t>
  </si>
  <si>
    <t>CANDIDATS</t>
  </si>
  <si>
    <t>Nom</t>
  </si>
  <si>
    <t xml:space="preserve">du  </t>
  </si>
  <si>
    <t xml:space="preserve">au  </t>
  </si>
  <si>
    <t>Prénom</t>
  </si>
  <si>
    <t>VALIDATION</t>
  </si>
  <si>
    <t>Participant 1</t>
  </si>
  <si>
    <t>Participant 2</t>
  </si>
  <si>
    <t>Participant 3</t>
  </si>
  <si>
    <t>Participant 4</t>
  </si>
  <si>
    <t>Participant 5</t>
  </si>
  <si>
    <t>Participant 6</t>
  </si>
  <si>
    <t>Participant 7</t>
  </si>
  <si>
    <t>Participant 8</t>
  </si>
  <si>
    <t>Participant 9</t>
  </si>
  <si>
    <t>Participant 10</t>
  </si>
  <si>
    <t>Participant 11</t>
  </si>
  <si>
    <t>Participant 12</t>
  </si>
  <si>
    <t>Participant 13</t>
  </si>
  <si>
    <t>Participant 14</t>
  </si>
  <si>
    <t>Compétances transversales</t>
  </si>
  <si>
    <t>Maintenir la capacité opérationnelle des équipements</t>
  </si>
  <si>
    <t>AGIR AU SEIN D'UN COLLECTIF</t>
  </si>
  <si>
    <t>S'IMPLIQUER DANS SON ACTIVITE</t>
  </si>
  <si>
    <t>DESINCARCERATION D'UNE VICTIME</t>
  </si>
  <si>
    <t>EXTRACTION DE LA VICTIME</t>
  </si>
  <si>
    <t>BALISAGE ET PROTECTION DU SITE</t>
  </si>
  <si>
    <t xml:space="preserve">      LISTE DES CANDIDATS EQUIPIER SR SPV</t>
  </si>
  <si>
    <t>INTERVENIR AU SEIN D'UNE EQUIPE DE SECOURS ROUTIER</t>
  </si>
  <si>
    <t>COMPETANCES TRANSVERSALES</t>
  </si>
  <si>
    <t>Fiche Individuelle</t>
  </si>
  <si>
    <t>EQUIPIER SPV mission SR</t>
  </si>
  <si>
    <t>d'Evaluation et de Certification</t>
  </si>
  <si>
    <t xml:space="preserve"> 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</si>
  <si>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</si>
  <si>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</si>
  <si>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</si>
  <si>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</si>
  <si>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</si>
  <si>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</si>
  <si>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</si>
  <si>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</si>
  <si>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</si>
  <si>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</si>
  <si>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N°CAS CONCRET ►</t>
  </si>
  <si>
    <t>▼ COMPETENCES ASSOCIEES</t>
  </si>
  <si>
    <t>NIVEAU ►</t>
  </si>
  <si>
    <t>Assurer le balisage et la protection d'un accident routier</t>
  </si>
  <si>
    <t>Désincarcérer une victime</t>
  </si>
  <si>
    <t>Participer à l'extraction de la victime</t>
  </si>
  <si>
    <t>S'impliquer dans son son activité</t>
  </si>
  <si>
    <t>Agir au sein d'un collectif</t>
  </si>
  <si>
    <t>Reporter les résultats du contrôle continu effectué lors de la réalisation des mises en situation, à l'aide des mentions suivantes :</t>
  </si>
  <si>
    <t xml:space="preserve"> - ECA : En cours d'acquisition</t>
  </si>
  <si>
    <t>TOTAL</t>
  </si>
  <si>
    <t>APTITUDE FINALE</t>
  </si>
  <si>
    <t>SYNTHESE DES EVALUATIONS FORMATIVES CRITERIEES</t>
  </si>
  <si>
    <t>APTE EQUIPIER VSR</t>
  </si>
  <si>
    <t>INAPTE EQUIPIER VSR</t>
  </si>
  <si>
    <t>U.V:</t>
  </si>
  <si>
    <t>Lieu:</t>
  </si>
  <si>
    <t>Date:</t>
  </si>
  <si>
    <t>Fonction occupée</t>
  </si>
  <si>
    <t>Intervenir au sein d'une équipe de secours routier</t>
  </si>
  <si>
    <t xml:space="preserve"> - A : Acquise</t>
  </si>
  <si>
    <t xml:space="preserve"> - NA : Non Acquise</t>
  </si>
  <si>
    <t>Service départemental d'incendie et de secours du Puy De Dôme</t>
  </si>
  <si>
    <t>- CASE VIDE = Action non évalué</t>
  </si>
  <si>
    <t>ACTIVITES / BLOCS DE COMPETENCES</t>
  </si>
  <si>
    <t>FORMATEURS</t>
  </si>
  <si>
    <r>
      <t>Participant</t>
    </r>
    <r>
      <rPr>
        <i/>
        <sz val="10"/>
        <rFont val="Arial"/>
        <family val="2"/>
      </rPr>
      <t xml:space="preserve"> </t>
    </r>
    <r>
      <rPr>
        <i/>
        <sz val="8"/>
        <rFont val="Arial"/>
        <family val="2"/>
      </rPr>
      <t>(Nom/prénom/signature)</t>
    </r>
  </si>
  <si>
    <t>Participant</t>
  </si>
  <si>
    <t>Equipier SECOURS ROUTIER</t>
  </si>
  <si>
    <t>Nb. MSP experte</t>
  </si>
  <si>
    <t>Observations :</t>
  </si>
  <si>
    <t>CAPACITE OPERATIONNELLE DES EQUIPEMENTS</t>
  </si>
  <si>
    <t>10/08/2020</t>
  </si>
  <si>
    <t>14/08/2020</t>
  </si>
  <si>
    <t>Site de CROUEL</t>
  </si>
  <si>
    <t>VUCINIC</t>
  </si>
  <si>
    <t>David</t>
  </si>
  <si>
    <t xml:space="preserve">VENDANGES </t>
  </si>
  <si>
    <t>Noëlle</t>
  </si>
  <si>
    <t>RESPONSABLE PEDAGOGIQUE</t>
  </si>
  <si>
    <t>FORMATEUR</t>
  </si>
  <si>
    <r>
      <t xml:space="preserve">Formateur </t>
    </r>
    <r>
      <rPr>
        <i/>
        <sz val="8"/>
        <rFont val="Arial"/>
        <family val="2"/>
      </rPr>
      <t>(Nom/prénom/signature)</t>
    </r>
  </si>
  <si>
    <r>
      <t>Formateur</t>
    </r>
    <r>
      <rPr>
        <i/>
        <sz val="10"/>
        <rFont val="Arial"/>
        <family val="2"/>
      </rPr>
      <t xml:space="preserve"> </t>
    </r>
    <r>
      <rPr>
        <i/>
        <sz val="8"/>
        <rFont val="Arial"/>
        <family val="2"/>
      </rPr>
      <t>(Nom/prénom/signature)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</si>
</sst>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9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b/>
      <sz val="14"/>
      <color indexed="54"/>
      <name val="Bookman Old Style"/>
      <family val="1"/>
    </font>
    <font>
      <b/>
      <sz val="10"/>
      <color indexed="63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indexed="60"/>
      <name val="Arial"/>
      <family val="2"/>
    </font>
    <font>
      <sz val="10"/>
      <color indexed="54"/>
      <name val="Arial"/>
      <family val="2"/>
    </font>
    <font>
      <b/>
      <sz val="10"/>
      <color indexed="54"/>
      <name val="Arial"/>
      <family val="2"/>
    </font>
    <font>
      <u/>
      <sz val="10"/>
      <color indexed="62"/>
      <name val="Arial"/>
      <family val="2"/>
    </font>
    <font>
      <sz val="8"/>
      <name val="Calibri"/>
      <family val="2"/>
      <scheme val="minor"/>
    </font>
    <font>
      <b/>
      <sz val="12"/>
      <name val="Arial Narrow"/>
      <family val="2"/>
    </font>
    <font>
      <b/>
      <i/>
      <sz val="10"/>
      <color indexed="62"/>
      <name val="Arial"/>
      <family val="2"/>
    </font>
    <font>
      <i/>
      <sz val="10"/>
      <color indexed="6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8"/>
      <color indexed="62"/>
      <name val="Arial"/>
      <family val="2"/>
    </font>
    <font>
      <sz val="10"/>
      <name val="Arial Narrow"/>
      <family val="2"/>
    </font>
    <font>
      <b/>
      <sz val="11"/>
      <name val="Arial"/>
      <family val="2"/>
    </font>
    <font>
      <b/>
      <sz val="9"/>
      <color indexed="9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9"/>
      <name val="Arial Narrow"/>
      <family val="2"/>
    </font>
    <font>
      <i/>
      <sz val="10"/>
      <name val="Arial"/>
      <family val="2"/>
    </font>
    <font>
      <b/>
      <i/>
      <sz val="10"/>
      <color theme="4" tint="-0.499984740745262"/>
      <name val="Arial"/>
      <family val="2"/>
    </font>
    <font>
      <sz val="8"/>
      <color theme="4" tint="-0.499984740745262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 applyBorder="0"/>
    <xf numFmtId="0" fontId="7" fillId="0" borderId="0" applyNumberFormat="0" applyFill="0" applyBorder="0" applyAlignment="0" applyProtection="0"/>
    <xf numFmtId="0" fontId="1" fillId="0" borderId="0"/>
    <xf numFmtId="0" fontId="1" fillId="0" borderId="0" applyAlignment="0"/>
  </cellStyleXfs>
  <cellXfs count="209">
    <xf numFmtId="0" fontId="0" fillId="0" borderId="0" xfId="0"/>
    <xf numFmtId="0" fontId="6" fillId="0" borderId="12" xfId="1" applyFont="1" applyBorder="1" applyAlignment="1" applyProtection="1">
      <alignment horizontal="center" vertical="center"/>
      <protection locked="0"/>
    </xf>
    <xf numFmtId="0" fontId="6" fillId="0" borderId="0" xfId="1" applyFont="1" applyBorder="1" applyAlignment="1" applyProtection="1">
      <alignment horizontal="center" vertical="center"/>
      <protection locked="0"/>
    </xf>
    <xf numFmtId="49" fontId="10" fillId="0" borderId="17" xfId="1" applyNumberFormat="1" applyFont="1" applyBorder="1" applyAlignment="1" applyProtection="1">
      <alignment horizontal="center" vertical="center"/>
      <protection locked="0"/>
    </xf>
    <xf numFmtId="49" fontId="10" fillId="0" borderId="18" xfId="1" applyNumberFormat="1" applyFont="1" applyBorder="1" applyAlignment="1" applyProtection="1">
      <alignment horizontal="center" vertical="center"/>
      <protection locked="0"/>
    </xf>
    <xf numFmtId="0" fontId="6" fillId="0" borderId="20" xfId="1" applyFont="1" applyBorder="1" applyAlignment="1" applyProtection="1">
      <alignment horizontal="center" vertical="center"/>
      <protection locked="0"/>
    </xf>
    <xf numFmtId="0" fontId="6" fillId="0" borderId="22" xfId="1" applyFont="1" applyBorder="1" applyAlignment="1" applyProtection="1">
      <alignment horizontal="center" vertical="center"/>
      <protection locked="0"/>
    </xf>
    <xf numFmtId="0" fontId="4" fillId="2" borderId="2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0" fillId="0" borderId="32" xfId="1" applyFont="1" applyBorder="1" applyAlignment="1">
      <alignment horizontal="center" vertical="center"/>
    </xf>
    <xf numFmtId="0" fontId="0" fillId="0" borderId="34" xfId="1" applyFont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2" borderId="24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6" fillId="0" borderId="15" xfId="1" applyFont="1" applyBorder="1" applyAlignment="1" applyProtection="1">
      <alignment horizontal="center" vertical="center"/>
      <protection locked="0"/>
    </xf>
    <xf numFmtId="0" fontId="2" fillId="2" borderId="4" xfId="1" applyFont="1" applyFill="1" applyBorder="1" applyAlignment="1">
      <alignment horizontal="center" vertical="center"/>
    </xf>
    <xf numFmtId="0" fontId="6" fillId="0" borderId="27" xfId="1" applyFont="1" applyBorder="1" applyAlignment="1" applyProtection="1">
      <alignment horizontal="center" vertical="center"/>
      <protection locked="0"/>
    </xf>
    <xf numFmtId="0" fontId="6" fillId="0" borderId="28" xfId="1" applyFont="1" applyBorder="1" applyAlignment="1" applyProtection="1">
      <alignment horizontal="center" vertical="center"/>
      <protection locked="0"/>
    </xf>
    <xf numFmtId="0" fontId="2" fillId="2" borderId="7" xfId="1" applyFont="1" applyFill="1" applyBorder="1" applyAlignment="1">
      <alignment horizontal="center" vertical="center"/>
    </xf>
    <xf numFmtId="0" fontId="0" fillId="3" borderId="0" xfId="0" applyFill="1"/>
    <xf numFmtId="0" fontId="0" fillId="3" borderId="0" xfId="1" applyFont="1" applyFill="1" applyBorder="1" applyAlignment="1">
      <alignment horizontal="center" vertical="center"/>
    </xf>
    <xf numFmtId="0" fontId="6" fillId="3" borderId="0" xfId="1" applyFont="1" applyFill="1" applyBorder="1" applyAlignment="1" applyProtection="1">
      <alignment horizontal="center" vertical="center"/>
      <protection locked="0"/>
    </xf>
    <xf numFmtId="0" fontId="0" fillId="3" borderId="0" xfId="1" applyFont="1" applyFill="1" applyBorder="1" applyAlignment="1" applyProtection="1">
      <alignment horizontal="center" vertical="center"/>
      <protection locked="0"/>
    </xf>
    <xf numFmtId="0" fontId="4" fillId="3" borderId="0" xfId="3" applyFont="1" applyFill="1" applyBorder="1" applyAlignment="1" applyProtection="1">
      <alignment horizontal="center" vertical="center"/>
    </xf>
    <xf numFmtId="0" fontId="4" fillId="4" borderId="28" xfId="3" applyFont="1" applyFill="1" applyBorder="1" applyAlignment="1" applyProtection="1">
      <alignment horizontal="center" vertical="center"/>
    </xf>
    <xf numFmtId="0" fontId="4" fillId="4" borderId="20" xfId="3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16" fillId="0" borderId="37" xfId="3" applyFont="1" applyFill="1" applyBorder="1" applyAlignment="1" applyProtection="1">
      <alignment horizontal="center" vertical="center"/>
    </xf>
    <xf numFmtId="0" fontId="1" fillId="0" borderId="37" xfId="3" applyFill="1" applyBorder="1" applyAlignment="1" applyProtection="1">
      <alignment horizontal="center" vertical="center"/>
    </xf>
    <xf numFmtId="0" fontId="1" fillId="0" borderId="38" xfId="3" applyFill="1" applyBorder="1" applyAlignment="1" applyProtection="1">
      <alignment horizontal="center" vertical="center"/>
      <protection locked="0"/>
    </xf>
    <xf numFmtId="0" fontId="17" fillId="6" borderId="20" xfId="3" applyFont="1" applyFill="1" applyBorder="1" applyAlignment="1" applyProtection="1">
      <alignment horizontal="center" vertical="center"/>
      <protection locked="0"/>
    </xf>
    <xf numFmtId="0" fontId="17" fillId="3" borderId="20" xfId="3" applyFont="1" applyFill="1" applyBorder="1" applyAlignment="1" applyProtection="1">
      <alignment horizontal="center" vertical="center"/>
      <protection locked="0"/>
    </xf>
    <xf numFmtId="0" fontId="21" fillId="3" borderId="0" xfId="4" applyFont="1" applyFill="1" applyBorder="1" applyAlignment="1" applyProtection="1">
      <alignment horizontal="center" vertical="center" wrapText="1"/>
    </xf>
    <xf numFmtId="0" fontId="17" fillId="3" borderId="0" xfId="3" applyFont="1" applyFill="1" applyBorder="1" applyAlignment="1" applyProtection="1">
      <alignment horizontal="center" vertical="center"/>
      <protection locked="0"/>
    </xf>
    <xf numFmtId="0" fontId="1" fillId="3" borderId="0" xfId="3" applyFill="1" applyProtection="1"/>
    <xf numFmtId="0" fontId="1" fillId="3" borderId="0" xfId="3" applyFill="1" applyAlignment="1" applyProtection="1">
      <alignment vertical="center"/>
    </xf>
    <xf numFmtId="0" fontId="15" fillId="3" borderId="0" xfId="3" applyFont="1" applyFill="1" applyBorder="1" applyAlignment="1" applyProtection="1">
      <alignment vertical="center"/>
    </xf>
    <xf numFmtId="0" fontId="24" fillId="3" borderId="40" xfId="3" applyFont="1" applyFill="1" applyBorder="1" applyAlignment="1" applyProtection="1">
      <alignment horizontal="right" vertical="center"/>
    </xf>
    <xf numFmtId="0" fontId="20" fillId="3" borderId="0" xfId="4" applyFont="1" applyFill="1" applyBorder="1" applyAlignment="1" applyProtection="1">
      <alignment horizontal="left" vertical="center"/>
    </xf>
    <xf numFmtId="0" fontId="0" fillId="3" borderId="0" xfId="0" applyFill="1" applyAlignment="1">
      <alignment vertical="center"/>
    </xf>
    <xf numFmtId="0" fontId="18" fillId="3" borderId="0" xfId="3" applyFont="1" applyFill="1" applyBorder="1" applyAlignment="1" applyProtection="1">
      <alignment vertical="center" wrapText="1"/>
    </xf>
    <xf numFmtId="0" fontId="18" fillId="3" borderId="0" xfId="3" applyFont="1" applyFill="1" applyBorder="1" applyAlignment="1" applyProtection="1">
      <alignment vertical="center"/>
    </xf>
    <xf numFmtId="0" fontId="20" fillId="3" borderId="0" xfId="3" applyFont="1" applyFill="1" applyAlignment="1" applyProtection="1">
      <alignment vertical="center"/>
    </xf>
    <xf numFmtId="0" fontId="25" fillId="3" borderId="0" xfId="0" applyFont="1" applyFill="1" applyAlignment="1">
      <alignment vertical="center"/>
    </xf>
    <xf numFmtId="0" fontId="1" fillId="3" borderId="0" xfId="3" applyFont="1" applyFill="1" applyAlignment="1" applyProtection="1">
      <alignment vertical="center"/>
    </xf>
    <xf numFmtId="0" fontId="1" fillId="3" borderId="0" xfId="3" applyFont="1" applyFill="1" applyBorder="1" applyAlignment="1" applyProtection="1">
      <alignment horizontal="center" vertical="center"/>
    </xf>
    <xf numFmtId="0" fontId="1" fillId="3" borderId="0" xfId="3" applyFill="1" applyBorder="1" applyAlignment="1" applyProtection="1">
      <alignment horizontal="center" vertical="center"/>
    </xf>
    <xf numFmtId="0" fontId="17" fillId="3" borderId="0" xfId="3" applyFont="1" applyFill="1" applyBorder="1" applyAlignment="1" applyProtection="1">
      <alignment vertical="center"/>
    </xf>
    <xf numFmtId="0" fontId="17" fillId="3" borderId="0" xfId="3" applyFont="1" applyFill="1" applyBorder="1" applyAlignment="1" applyProtection="1">
      <alignment horizontal="right" vertical="center"/>
    </xf>
    <xf numFmtId="0" fontId="1" fillId="3" borderId="39" xfId="3" applyFill="1" applyBorder="1" applyAlignment="1" applyProtection="1">
      <alignment vertical="center"/>
    </xf>
    <xf numFmtId="0" fontId="1" fillId="3" borderId="0" xfId="3" applyFill="1" applyBorder="1" applyAlignment="1" applyProtection="1">
      <alignment vertical="center"/>
    </xf>
    <xf numFmtId="0" fontId="19" fillId="3" borderId="0" xfId="3" applyFont="1" applyFill="1" applyAlignment="1" applyProtection="1">
      <alignment horizontal="center" vertical="center"/>
    </xf>
    <xf numFmtId="0" fontId="19" fillId="3" borderId="0" xfId="3" applyFont="1" applyFill="1" applyBorder="1" applyAlignment="1" applyProtection="1">
      <alignment horizontal="center" vertical="center"/>
    </xf>
    <xf numFmtId="0" fontId="19" fillId="3" borderId="39" xfId="3" applyFont="1" applyFill="1" applyBorder="1" applyAlignment="1" applyProtection="1">
      <alignment horizontal="center" vertical="center"/>
    </xf>
    <xf numFmtId="0" fontId="20" fillId="3" borderId="0" xfId="3" applyFont="1" applyFill="1" applyAlignment="1" applyProtection="1">
      <alignment horizontal="center" vertical="center"/>
    </xf>
    <xf numFmtId="0" fontId="1" fillId="3" borderId="0" xfId="3" applyFill="1" applyAlignment="1" applyProtection="1">
      <alignment horizontal="center" vertical="center"/>
    </xf>
    <xf numFmtId="0" fontId="25" fillId="0" borderId="33" xfId="1" applyFont="1" applyBorder="1" applyAlignment="1" applyProtection="1">
      <alignment horizontal="center" vertical="center"/>
      <protection locked="0"/>
    </xf>
    <xf numFmtId="0" fontId="25" fillId="0" borderId="29" xfId="1" applyFont="1" applyBorder="1" applyAlignment="1" applyProtection="1">
      <alignment horizontal="center" vertical="center"/>
      <protection locked="0"/>
    </xf>
    <xf numFmtId="0" fontId="4" fillId="2" borderId="47" xfId="1" applyFont="1" applyFill="1" applyBorder="1" applyAlignment="1">
      <alignment horizontal="center" vertical="center"/>
    </xf>
    <xf numFmtId="0" fontId="11" fillId="3" borderId="26" xfId="2" applyFont="1" applyFill="1" applyBorder="1" applyAlignment="1" applyProtection="1">
      <alignment horizontal="center" vertical="center"/>
    </xf>
    <xf numFmtId="0" fontId="11" fillId="3" borderId="29" xfId="2" applyFont="1" applyFill="1" applyBorder="1" applyAlignment="1" applyProtection="1">
      <alignment horizontal="center" vertical="center"/>
    </xf>
    <xf numFmtId="0" fontId="1" fillId="3" borderId="0" xfId="3" applyFont="1" applyFill="1" applyAlignment="1">
      <alignment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24" fillId="3" borderId="40" xfId="3" applyFont="1" applyFill="1" applyBorder="1" applyAlignment="1" applyProtection="1">
      <alignment horizontal="right" vertical="center"/>
    </xf>
    <xf numFmtId="0" fontId="13" fillId="3" borderId="0" xfId="3" applyFont="1" applyFill="1" applyBorder="1" applyAlignment="1" applyProtection="1">
      <alignment horizontal="center" vertical="center"/>
    </xf>
    <xf numFmtId="0" fontId="29" fillId="3" borderId="0" xfId="3" applyFont="1" applyFill="1" applyAlignment="1" applyProtection="1">
      <alignment horizontal="center" vertical="center"/>
    </xf>
    <xf numFmtId="0" fontId="29" fillId="3" borderId="39" xfId="3" applyFont="1" applyFill="1" applyBorder="1" applyAlignment="1" applyProtection="1">
      <alignment horizontal="center" vertical="center"/>
    </xf>
    <xf numFmtId="0" fontId="28" fillId="3" borderId="39" xfId="3" applyFont="1" applyFill="1" applyBorder="1" applyAlignment="1" applyProtection="1">
      <alignment horizontal="center" vertical="center"/>
    </xf>
    <xf numFmtId="0" fontId="1" fillId="3" borderId="39" xfId="3" applyFont="1" applyFill="1" applyBorder="1" applyAlignment="1" applyProtection="1">
      <alignment horizontal="center" vertical="center"/>
    </xf>
    <xf numFmtId="0" fontId="1" fillId="3" borderId="0" xfId="3" applyFont="1" applyFill="1" applyBorder="1" applyAlignment="1" applyProtection="1">
      <alignment horizontal="center" vertical="center"/>
    </xf>
    <xf numFmtId="0" fontId="28" fillId="3" borderId="0" xfId="1" applyFont="1" applyFill="1" applyBorder="1" applyAlignment="1">
      <alignment horizontal="center" vertical="center"/>
    </xf>
    <xf numFmtId="0" fontId="31" fillId="3" borderId="0" xfId="3" applyFont="1" applyFill="1" applyAlignment="1" applyProtection="1">
      <alignment horizontal="center" vertical="center"/>
    </xf>
    <xf numFmtId="0" fontId="32" fillId="3" borderId="0" xfId="0" applyFont="1" applyFill="1" applyAlignment="1">
      <alignment horizontal="center" vertical="center"/>
    </xf>
    <xf numFmtId="0" fontId="32" fillId="3" borderId="0" xfId="0" applyFont="1" applyFill="1" applyAlignment="1">
      <alignment horizontal="right"/>
    </xf>
    <xf numFmtId="0" fontId="0" fillId="0" borderId="0" xfId="0" applyAlignment="1">
      <alignment horizontal="center" vertical="center"/>
    </xf>
    <xf numFmtId="0" fontId="1" fillId="3" borderId="0" xfId="3" applyFill="1" applyBorder="1" applyAlignment="1" applyProtection="1">
      <alignment horizontal="left" vertical="top"/>
    </xf>
    <xf numFmtId="0" fontId="1" fillId="3" borderId="0" xfId="3" applyFill="1" applyBorder="1" applyAlignment="1" applyProtection="1">
      <alignment horizontal="center" vertical="center"/>
      <protection locked="0"/>
    </xf>
    <xf numFmtId="0" fontId="24" fillId="3" borderId="0" xfId="3" applyFont="1" applyFill="1" applyBorder="1" applyAlignment="1">
      <alignment horizontal="center" vertical="center" wrapText="1"/>
    </xf>
    <xf numFmtId="0" fontId="26" fillId="3" borderId="0" xfId="3" applyFont="1" applyFill="1" applyAlignment="1" applyProtection="1">
      <alignment horizontal="center" vertical="center" wrapText="1"/>
    </xf>
    <xf numFmtId="0" fontId="0" fillId="3" borderId="20" xfId="1" applyFont="1" applyFill="1" applyBorder="1" applyAlignment="1">
      <alignment horizontal="center" vertical="center"/>
    </xf>
    <xf numFmtId="0" fontId="0" fillId="3" borderId="31" xfId="1" applyFont="1" applyFill="1" applyBorder="1" applyAlignment="1">
      <alignment horizontal="center" vertical="center"/>
    </xf>
    <xf numFmtId="0" fontId="0" fillId="3" borderId="48" xfId="1" applyFont="1" applyFill="1" applyBorder="1" applyAlignment="1">
      <alignment horizontal="center" vertical="center"/>
    </xf>
    <xf numFmtId="0" fontId="0" fillId="3" borderId="49" xfId="1" applyFont="1" applyFill="1" applyBorder="1" applyAlignment="1">
      <alignment horizontal="center" vertical="center"/>
    </xf>
    <xf numFmtId="0" fontId="0" fillId="3" borderId="35" xfId="1" applyFont="1" applyFill="1" applyBorder="1" applyAlignment="1">
      <alignment horizontal="center" vertical="center"/>
    </xf>
    <xf numFmtId="0" fontId="0" fillId="3" borderId="24" xfId="1" applyFont="1" applyFill="1" applyBorder="1" applyAlignment="1">
      <alignment horizontal="center" vertical="center"/>
    </xf>
    <xf numFmtId="0" fontId="0" fillId="3" borderId="36" xfId="1" applyFont="1" applyFill="1" applyBorder="1" applyAlignment="1">
      <alignment horizontal="center" vertical="center"/>
    </xf>
    <xf numFmtId="0" fontId="0" fillId="3" borderId="32" xfId="1" applyFont="1" applyFill="1" applyBorder="1" applyAlignment="1">
      <alignment horizontal="center" vertical="center"/>
    </xf>
    <xf numFmtId="0" fontId="0" fillId="3" borderId="33" xfId="1" applyFont="1" applyFill="1" applyBorder="1" applyAlignment="1">
      <alignment horizontal="center" vertical="center"/>
    </xf>
    <xf numFmtId="0" fontId="0" fillId="3" borderId="34" xfId="1" applyFont="1" applyFill="1" applyBorder="1" applyAlignment="1">
      <alignment horizontal="center" vertical="center"/>
    </xf>
    <xf numFmtId="0" fontId="0" fillId="3" borderId="22" xfId="1" applyFont="1" applyFill="1" applyBorder="1" applyAlignment="1">
      <alignment horizontal="center" vertical="center"/>
    </xf>
    <xf numFmtId="0" fontId="0" fillId="3" borderId="29" xfId="1" applyFont="1" applyFill="1" applyBorder="1" applyAlignment="1">
      <alignment horizontal="center" vertical="center"/>
    </xf>
    <xf numFmtId="0" fontId="6" fillId="0" borderId="50" xfId="1" applyFont="1" applyBorder="1" applyAlignment="1" applyProtection="1">
      <alignment horizontal="center" vertical="center"/>
      <protection locked="0"/>
    </xf>
    <xf numFmtId="0" fontId="6" fillId="0" borderId="10" xfId="1" applyFont="1" applyBorder="1" applyAlignment="1" applyProtection="1">
      <alignment horizontal="center" vertical="center"/>
      <protection locked="0"/>
    </xf>
    <xf numFmtId="0" fontId="0" fillId="3" borderId="0" xfId="1" applyFont="1" applyFill="1" applyAlignment="1">
      <alignment vertical="center"/>
    </xf>
    <xf numFmtId="0" fontId="0" fillId="3" borderId="0" xfId="1" applyFont="1" applyFill="1" applyAlignment="1">
      <alignment horizontal="center" vertical="center"/>
    </xf>
    <xf numFmtId="0" fontId="0" fillId="0" borderId="0" xfId="1" applyFont="1" applyAlignment="1">
      <alignment vertical="center"/>
    </xf>
    <xf numFmtId="0" fontId="0" fillId="3" borderId="0" xfId="0" applyFill="1" applyBorder="1" applyAlignment="1">
      <alignment vertical="center"/>
    </xf>
    <xf numFmtId="0" fontId="0" fillId="3" borderId="0" xfId="1" applyFont="1" applyFill="1" applyBorder="1" applyAlignment="1">
      <alignment vertical="center"/>
    </xf>
    <xf numFmtId="0" fontId="23" fillId="3" borderId="0" xfId="0" applyFont="1" applyFill="1" applyAlignment="1">
      <alignment vertical="center"/>
    </xf>
    <xf numFmtId="0" fontId="0" fillId="0" borderId="0" xfId="1" applyFont="1" applyBorder="1" applyAlignment="1">
      <alignment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8" fillId="0" borderId="1" xfId="1" applyFont="1" applyBorder="1" applyAlignment="1" applyProtection="1">
      <alignment horizontal="center" vertical="center"/>
      <protection locked="0"/>
    </xf>
    <xf numFmtId="0" fontId="8" fillId="0" borderId="16" xfId="1" applyFont="1" applyBorder="1" applyAlignment="1" applyProtection="1">
      <alignment horizontal="center" vertical="center"/>
      <protection locked="0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10" fillId="0" borderId="17" xfId="1" applyFont="1" applyBorder="1" applyAlignment="1" applyProtection="1">
      <alignment horizontal="center" vertical="center"/>
      <protection locked="0"/>
    </xf>
    <xf numFmtId="0" fontId="10" fillId="0" borderId="18" xfId="1" applyFont="1" applyBorder="1" applyAlignment="1" applyProtection="1">
      <alignment horizontal="center" vertical="center"/>
      <protection locked="0"/>
    </xf>
    <xf numFmtId="0" fontId="5" fillId="3" borderId="0" xfId="1" applyFont="1" applyFill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2" fillId="2" borderId="24" xfId="1" applyFont="1" applyFill="1" applyBorder="1" applyAlignment="1">
      <alignment horizontal="center" vertical="center" wrapText="1"/>
    </xf>
    <xf numFmtId="0" fontId="22" fillId="2" borderId="22" xfId="1" applyFont="1" applyFill="1" applyBorder="1" applyAlignment="1">
      <alignment horizontal="center" vertical="center" wrapText="1"/>
    </xf>
    <xf numFmtId="0" fontId="22" fillId="2" borderId="36" xfId="1" applyFont="1" applyFill="1" applyBorder="1" applyAlignment="1">
      <alignment horizontal="center" vertical="center" wrapText="1"/>
    </xf>
    <xf numFmtId="0" fontId="22" fillId="2" borderId="29" xfId="1" applyFont="1" applyFill="1" applyBorder="1" applyAlignment="1">
      <alignment horizontal="center" vertical="center" wrapText="1"/>
    </xf>
    <xf numFmtId="0" fontId="17" fillId="0" borderId="0" xfId="1" applyFont="1" applyBorder="1" applyAlignment="1">
      <alignment horizontal="center" vertical="center" wrapText="1"/>
    </xf>
    <xf numFmtId="0" fontId="17" fillId="0" borderId="10" xfId="1" applyFont="1" applyBorder="1" applyAlignment="1">
      <alignment horizontal="center" vertical="center" wrapText="1"/>
    </xf>
    <xf numFmtId="0" fontId="22" fillId="2" borderId="23" xfId="1" applyFont="1" applyFill="1" applyBorder="1" applyAlignment="1">
      <alignment horizontal="center" vertical="center"/>
    </xf>
    <xf numFmtId="0" fontId="22" fillId="2" borderId="25" xfId="1" applyFont="1" applyFill="1" applyBorder="1" applyAlignment="1">
      <alignment horizontal="center" vertical="center"/>
    </xf>
    <xf numFmtId="0" fontId="22" fillId="2" borderId="35" xfId="1" applyFont="1" applyFill="1" applyBorder="1" applyAlignment="1">
      <alignment horizontal="center" vertical="center" wrapText="1"/>
    </xf>
    <xf numFmtId="0" fontId="22" fillId="2" borderId="34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7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30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16" xfId="1" applyFont="1" applyFill="1" applyBorder="1" applyAlignment="1">
      <alignment horizontal="center" vertical="center"/>
    </xf>
    <xf numFmtId="0" fontId="29" fillId="3" borderId="0" xfId="3" applyFont="1" applyFill="1" applyAlignment="1" applyProtection="1">
      <alignment horizontal="center" vertical="center"/>
    </xf>
    <xf numFmtId="0" fontId="29" fillId="3" borderId="42" xfId="3" applyFont="1" applyFill="1" applyBorder="1" applyAlignment="1" applyProtection="1">
      <alignment horizontal="center" vertical="center"/>
    </xf>
    <xf numFmtId="0" fontId="1" fillId="3" borderId="0" xfId="3" applyFont="1" applyFill="1" applyAlignment="1" applyProtection="1">
      <alignment horizontal="center" vertical="center"/>
    </xf>
    <xf numFmtId="0" fontId="1" fillId="3" borderId="42" xfId="3" applyFont="1" applyFill="1" applyBorder="1" applyAlignment="1" applyProtection="1">
      <alignment horizontal="center" vertical="center"/>
    </xf>
    <xf numFmtId="0" fontId="13" fillId="3" borderId="0" xfId="3" applyFont="1" applyFill="1" applyBorder="1" applyAlignment="1" applyProtection="1">
      <alignment horizontal="center" vertical="center"/>
    </xf>
    <xf numFmtId="0" fontId="13" fillId="3" borderId="40" xfId="3" applyFont="1" applyFill="1" applyBorder="1" applyAlignment="1" applyProtection="1">
      <alignment horizontal="center" vertical="center"/>
    </xf>
    <xf numFmtId="0" fontId="1" fillId="0" borderId="46" xfId="3" applyFont="1" applyBorder="1" applyAlignment="1">
      <alignment horizontal="center" vertical="center" wrapText="1"/>
    </xf>
    <xf numFmtId="0" fontId="1" fillId="0" borderId="43" xfId="3" applyFont="1" applyBorder="1" applyAlignment="1">
      <alignment horizontal="center" vertical="center" wrapText="1"/>
    </xf>
    <xf numFmtId="0" fontId="1" fillId="0" borderId="40" xfId="3" applyFont="1" applyBorder="1" applyAlignment="1">
      <alignment horizontal="center" vertical="center" wrapText="1"/>
    </xf>
    <xf numFmtId="0" fontId="1" fillId="0" borderId="41" xfId="3" applyFont="1" applyBorder="1" applyAlignment="1">
      <alignment horizontal="center" vertical="center" wrapText="1"/>
    </xf>
    <xf numFmtId="0" fontId="4" fillId="5" borderId="27" xfId="3" applyFont="1" applyFill="1" applyBorder="1" applyAlignment="1" applyProtection="1">
      <alignment horizontal="center" vertical="center"/>
    </xf>
    <xf numFmtId="0" fontId="4" fillId="5" borderId="28" xfId="3" applyFont="1" applyFill="1" applyBorder="1" applyAlignment="1" applyProtection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3" borderId="44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1" fillId="3" borderId="12" xfId="3" applyFont="1" applyFill="1" applyBorder="1" applyAlignment="1" applyProtection="1">
      <alignment horizontal="center" vertical="center"/>
    </xf>
    <xf numFmtId="0" fontId="1" fillId="3" borderId="27" xfId="3" applyFont="1" applyFill="1" applyBorder="1" applyAlignment="1" applyProtection="1">
      <alignment horizontal="center" vertical="center"/>
    </xf>
    <xf numFmtId="0" fontId="1" fillId="3" borderId="28" xfId="3" applyFont="1" applyFill="1" applyBorder="1" applyAlignment="1" applyProtection="1">
      <alignment horizontal="center" vertical="center"/>
    </xf>
    <xf numFmtId="0" fontId="21" fillId="3" borderId="20" xfId="4" applyFont="1" applyFill="1" applyBorder="1" applyAlignment="1" applyProtection="1">
      <alignment horizontal="center" vertical="center" wrapText="1"/>
    </xf>
    <xf numFmtId="0" fontId="20" fillId="0" borderId="27" xfId="4" applyFont="1" applyFill="1" applyBorder="1" applyAlignment="1" applyProtection="1">
      <alignment horizontal="left" vertical="center" wrapText="1"/>
    </xf>
    <xf numFmtId="0" fontId="20" fillId="0" borderId="28" xfId="4" applyFont="1" applyFill="1" applyBorder="1" applyAlignment="1" applyProtection="1">
      <alignment horizontal="left" vertical="center" wrapText="1"/>
    </xf>
    <xf numFmtId="0" fontId="26" fillId="5" borderId="0" xfId="3" applyFont="1" applyFill="1" applyAlignment="1" applyProtection="1">
      <alignment horizontal="center" vertical="center" wrapText="1"/>
    </xf>
    <xf numFmtId="0" fontId="17" fillId="0" borderId="13" xfId="3" applyFont="1" applyFill="1" applyBorder="1" applyAlignment="1" applyProtection="1">
      <alignment horizontal="center" vertical="center"/>
    </xf>
    <xf numFmtId="0" fontId="17" fillId="0" borderId="46" xfId="3" applyFont="1" applyFill="1" applyBorder="1" applyAlignment="1" applyProtection="1">
      <alignment horizontal="center" vertical="center"/>
    </xf>
    <xf numFmtId="0" fontId="17" fillId="0" borderId="43" xfId="3" applyFont="1" applyFill="1" applyBorder="1" applyAlignment="1" applyProtection="1">
      <alignment horizontal="center" vertical="center"/>
    </xf>
    <xf numFmtId="0" fontId="17" fillId="0" borderId="44" xfId="3" applyFont="1" applyFill="1" applyBorder="1" applyAlignment="1" applyProtection="1">
      <alignment horizontal="center" vertical="center"/>
    </xf>
    <xf numFmtId="0" fontId="17" fillId="0" borderId="40" xfId="3" applyFont="1" applyFill="1" applyBorder="1" applyAlignment="1" applyProtection="1">
      <alignment horizontal="center" vertical="center"/>
    </xf>
    <xf numFmtId="0" fontId="17" fillId="0" borderId="41" xfId="3" applyFont="1" applyFill="1" applyBorder="1" applyAlignment="1" applyProtection="1">
      <alignment horizontal="center" vertical="center"/>
    </xf>
    <xf numFmtId="0" fontId="1" fillId="3" borderId="12" xfId="3" applyFill="1" applyBorder="1" applyAlignment="1" applyProtection="1">
      <alignment horizontal="center" vertical="center"/>
    </xf>
    <xf numFmtId="0" fontId="1" fillId="3" borderId="27" xfId="3" applyFill="1" applyBorder="1" applyAlignment="1" applyProtection="1">
      <alignment horizontal="center" vertical="center"/>
    </xf>
    <xf numFmtId="0" fontId="1" fillId="3" borderId="28" xfId="3" applyFill="1" applyBorder="1" applyAlignment="1" applyProtection="1">
      <alignment horizontal="center" vertical="center"/>
    </xf>
    <xf numFmtId="0" fontId="1" fillId="3" borderId="2" xfId="3" applyFill="1" applyBorder="1" applyAlignment="1" applyProtection="1">
      <alignment horizontal="center" vertical="top"/>
    </xf>
    <xf numFmtId="0" fontId="1" fillId="3" borderId="9" xfId="3" applyFill="1" applyBorder="1" applyAlignment="1" applyProtection="1">
      <alignment horizontal="center" vertical="top"/>
    </xf>
    <xf numFmtId="0" fontId="1" fillId="3" borderId="6" xfId="3" applyFill="1" applyBorder="1" applyAlignment="1" applyProtection="1">
      <alignment horizontal="center" vertical="top"/>
    </xf>
    <xf numFmtId="0" fontId="1" fillId="3" borderId="0" xfId="3" applyFill="1" applyBorder="1" applyAlignment="1" applyProtection="1">
      <alignment horizontal="center" vertical="top"/>
    </xf>
    <xf numFmtId="0" fontId="1" fillId="3" borderId="3" xfId="3" applyFill="1" applyBorder="1" applyAlignment="1" applyProtection="1">
      <alignment horizontal="center" vertical="top"/>
    </xf>
    <xf numFmtId="0" fontId="1" fillId="3" borderId="10" xfId="3" applyFill="1" applyBorder="1" applyAlignment="1" applyProtection="1">
      <alignment horizontal="center" vertical="top"/>
    </xf>
    <xf numFmtId="0" fontId="29" fillId="3" borderId="39" xfId="3" applyFont="1" applyFill="1" applyBorder="1" applyAlignment="1" applyProtection="1">
      <alignment horizontal="center" vertical="center"/>
    </xf>
    <xf numFmtId="0" fontId="29" fillId="3" borderId="0" xfId="3" applyFont="1" applyFill="1" applyBorder="1" applyAlignment="1" applyProtection="1">
      <alignment horizontal="center" vertical="center"/>
    </xf>
    <xf numFmtId="0" fontId="28" fillId="3" borderId="39" xfId="3" applyFont="1" applyFill="1" applyBorder="1" applyAlignment="1" applyProtection="1">
      <alignment horizontal="center" vertical="center"/>
    </xf>
    <xf numFmtId="0" fontId="28" fillId="3" borderId="0" xfId="3" applyFont="1" applyFill="1" applyBorder="1" applyAlignment="1" applyProtection="1">
      <alignment horizontal="center" vertical="center"/>
    </xf>
    <xf numFmtId="0" fontId="1" fillId="3" borderId="39" xfId="3" applyFont="1" applyFill="1" applyBorder="1" applyAlignment="1" applyProtection="1">
      <alignment horizontal="center" vertical="center"/>
    </xf>
    <xf numFmtId="0" fontId="1" fillId="3" borderId="0" xfId="3" applyFont="1" applyFill="1" applyBorder="1" applyAlignment="1" applyProtection="1">
      <alignment horizontal="center" vertical="center"/>
    </xf>
    <xf numFmtId="0" fontId="28" fillId="3" borderId="0" xfId="3" applyFont="1" applyFill="1" applyAlignment="1" applyProtection="1">
      <alignment horizontal="center" vertical="center"/>
    </xf>
    <xf numFmtId="0" fontId="28" fillId="3" borderId="42" xfId="3" applyFont="1" applyFill="1" applyBorder="1" applyAlignment="1" applyProtection="1">
      <alignment horizontal="center" vertical="center"/>
    </xf>
    <xf numFmtId="0" fontId="28" fillId="3" borderId="0" xfId="1" applyFont="1" applyFill="1" applyBorder="1" applyAlignment="1">
      <alignment horizontal="center" vertical="center"/>
    </xf>
    <xf numFmtId="0" fontId="1" fillId="3" borderId="17" xfId="3" applyFill="1" applyBorder="1" applyAlignment="1" applyProtection="1">
      <alignment horizontal="center" vertical="top"/>
    </xf>
    <xf numFmtId="0" fontId="1" fillId="3" borderId="30" xfId="3" applyFill="1" applyBorder="1" applyAlignment="1" applyProtection="1">
      <alignment horizontal="center" vertical="top"/>
    </xf>
    <xf numFmtId="0" fontId="1" fillId="3" borderId="18" xfId="3" applyFill="1" applyBorder="1" applyAlignment="1" applyProtection="1">
      <alignment horizontal="center" vertical="top"/>
    </xf>
    <xf numFmtId="0" fontId="26" fillId="5" borderId="0" xfId="3" applyFont="1" applyFill="1" applyAlignment="1" applyProtection="1">
      <alignment horizontal="right" vertical="top" wrapText="1"/>
    </xf>
    <xf numFmtId="0" fontId="26" fillId="5" borderId="0" xfId="3" applyFont="1" applyFill="1" applyAlignment="1" applyProtection="1">
      <alignment horizontal="right" wrapText="1"/>
    </xf>
    <xf numFmtId="0" fontId="14" fillId="3" borderId="0" xfId="3" applyFont="1" applyFill="1" applyAlignment="1" applyProtection="1">
      <alignment horizontal="center" vertical="center"/>
    </xf>
    <xf numFmtId="0" fontId="24" fillId="3" borderId="40" xfId="3" applyFont="1" applyFill="1" applyBorder="1" applyAlignment="1" applyProtection="1">
      <alignment horizontal="right" vertical="center"/>
    </xf>
    <xf numFmtId="0" fontId="24" fillId="3" borderId="41" xfId="3" applyFont="1" applyFill="1" applyBorder="1" applyAlignment="1" applyProtection="1">
      <alignment horizontal="right" vertical="center"/>
    </xf>
    <xf numFmtId="0" fontId="24" fillId="3" borderId="40" xfId="3" applyFont="1" applyFill="1" applyBorder="1" applyAlignment="1" applyProtection="1">
      <alignment horizontal="left" vertical="center"/>
    </xf>
    <xf numFmtId="0" fontId="24" fillId="3" borderId="0" xfId="3" applyFont="1" applyFill="1" applyBorder="1" applyAlignment="1" applyProtection="1">
      <alignment horizontal="center" vertical="center" wrapText="1"/>
    </xf>
    <xf numFmtId="0" fontId="24" fillId="3" borderId="40" xfId="3" applyFont="1" applyFill="1" applyBorder="1" applyAlignment="1" applyProtection="1">
      <alignment horizontal="center" vertical="center" wrapText="1"/>
    </xf>
    <xf numFmtId="0" fontId="21" fillId="3" borderId="13" xfId="4" applyFont="1" applyFill="1" applyBorder="1" applyAlignment="1" applyProtection="1">
      <alignment horizontal="center" vertical="center" wrapText="1"/>
    </xf>
    <xf numFmtId="0" fontId="21" fillId="3" borderId="43" xfId="4" applyFont="1" applyFill="1" applyBorder="1" applyAlignment="1" applyProtection="1">
      <alignment horizontal="center" vertical="center" wrapText="1"/>
    </xf>
    <xf numFmtId="0" fontId="21" fillId="3" borderId="15" xfId="4" applyFont="1" applyFill="1" applyBorder="1" applyAlignment="1" applyProtection="1">
      <alignment horizontal="center" vertical="center" wrapText="1"/>
    </xf>
    <xf numFmtId="0" fontId="21" fillId="3" borderId="45" xfId="4" applyFont="1" applyFill="1" applyBorder="1" applyAlignment="1" applyProtection="1">
      <alignment horizontal="center" vertical="center" wrapText="1"/>
    </xf>
    <xf numFmtId="0" fontId="21" fillId="3" borderId="44" xfId="4" applyFont="1" applyFill="1" applyBorder="1" applyAlignment="1" applyProtection="1">
      <alignment horizontal="center" vertical="center" wrapText="1"/>
    </xf>
    <xf numFmtId="0" fontId="21" fillId="3" borderId="41" xfId="4" applyFont="1" applyFill="1" applyBorder="1" applyAlignment="1" applyProtection="1">
      <alignment horizontal="center" vertical="center" wrapText="1"/>
    </xf>
    <xf numFmtId="0" fontId="20" fillId="0" borderId="20" xfId="4" applyFont="1" applyFill="1" applyBorder="1" applyAlignment="1" applyProtection="1">
      <alignment horizontal="left" vertical="center" wrapText="1"/>
    </xf>
    <xf numFmtId="0" fontId="20" fillId="0" borderId="12" xfId="4" applyFont="1" applyFill="1" applyBorder="1" applyAlignment="1" applyProtection="1">
      <alignment horizontal="left" vertical="center"/>
    </xf>
    <xf numFmtId="0" fontId="20" fillId="0" borderId="27" xfId="4" applyFont="1" applyFill="1" applyBorder="1" applyAlignment="1" applyProtection="1">
      <alignment horizontal="left" vertical="center"/>
    </xf>
    <xf numFmtId="0" fontId="20" fillId="0" borderId="28" xfId="4" applyFont="1" applyFill="1" applyBorder="1" applyAlignment="1" applyProtection="1">
      <alignment horizontal="left" vertical="center"/>
    </xf>
    <xf numFmtId="0" fontId="20" fillId="0" borderId="12" xfId="3" applyFont="1" applyBorder="1" applyAlignment="1">
      <alignment vertical="center"/>
    </xf>
    <xf numFmtId="0" fontId="20" fillId="0" borderId="27" xfId="3" applyFont="1" applyBorder="1" applyAlignment="1">
      <alignment vertical="center"/>
    </xf>
    <xf numFmtId="0" fontId="20" fillId="0" borderId="28" xfId="3" applyFont="1" applyBorder="1" applyAlignment="1">
      <alignment vertical="center"/>
    </xf>
  </cellXfs>
  <cellStyles count="5">
    <cellStyle name="Lien hypertexte" xfId="2" builtinId="8"/>
    <cellStyle name="Normal" xfId="0" builtinId="0"/>
    <cellStyle name="Normal 2" xfId="1"/>
    <cellStyle name="Normal 3" xfId="3"/>
    <cellStyle name="Normal_Feuil1" xfId="4"/>
  </cellStyles>
  <dxfs count="84"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257175</xdr:colOff>
      <xdr:row>2</xdr:row>
      <xdr:rowOff>101600</xdr:rowOff>
    </xdr:from>
    <xdr:to>
      <xdr:col>8</xdr:col>
      <xdr:colOff>1171575</xdr:colOff>
      <xdr:row>11</xdr:row>
      <xdr:rowOff>136525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9BA3AEEF-526C-47A4-A188-77AEDF59A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419100"/>
          <a:ext cx="2311400" cy="219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133347</xdr:colOff>
      <xdr:row>27</xdr:row>
      <xdr:rowOff>60325</xdr:rowOff>
    </xdr:from>
    <xdr:to>
      <xdr:col>16</xdr:col>
      <xdr:colOff>370747</xdr:colOff>
      <xdr:row>32</xdr:row>
      <xdr:rowOff>62775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8C3C84F3-EE3C-7D40-ABFE-B21E16C3C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447" y="5534025"/>
          <a:ext cx="770800" cy="72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133347</xdr:colOff>
      <xdr:row>27</xdr:row>
      <xdr:rowOff>60325</xdr:rowOff>
    </xdr:from>
    <xdr:to>
      <xdr:col>16</xdr:col>
      <xdr:colOff>370747</xdr:colOff>
      <xdr:row>32</xdr:row>
      <xdr:rowOff>62775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3A9BF9CD-5081-9448-87C4-36D6B811C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447" y="5534025"/>
          <a:ext cx="770800" cy="72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133347</xdr:colOff>
      <xdr:row>27</xdr:row>
      <xdr:rowOff>60325</xdr:rowOff>
    </xdr:from>
    <xdr:to>
      <xdr:col>16</xdr:col>
      <xdr:colOff>370747</xdr:colOff>
      <xdr:row>32</xdr:row>
      <xdr:rowOff>31025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490B3D5A-4E74-7C40-A14C-CF929FF79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447" y="5534025"/>
          <a:ext cx="770800" cy="72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133347</xdr:colOff>
      <xdr:row>27</xdr:row>
      <xdr:rowOff>60325</xdr:rowOff>
    </xdr:from>
    <xdr:to>
      <xdr:col>16</xdr:col>
      <xdr:colOff>370747</xdr:colOff>
      <xdr:row>32</xdr:row>
      <xdr:rowOff>62775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AFC438C5-6B10-904D-AC66-0B4AC273A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447" y="5534025"/>
          <a:ext cx="770800" cy="72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133347</xdr:colOff>
      <xdr:row>27</xdr:row>
      <xdr:rowOff>60325</xdr:rowOff>
    </xdr:from>
    <xdr:to>
      <xdr:col>16</xdr:col>
      <xdr:colOff>370747</xdr:colOff>
      <xdr:row>32</xdr:row>
      <xdr:rowOff>15150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324B6CBF-666E-D24E-A702-5AE04817B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447" y="5534025"/>
          <a:ext cx="770800" cy="72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133347</xdr:colOff>
      <xdr:row>27</xdr:row>
      <xdr:rowOff>60325</xdr:rowOff>
    </xdr:from>
    <xdr:to>
      <xdr:col>16</xdr:col>
      <xdr:colOff>370747</xdr:colOff>
      <xdr:row>31</xdr:row>
      <xdr:rowOff>62775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4365E29E-5E75-F44D-8C0D-719E1E402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447" y="5534025"/>
          <a:ext cx="770800" cy="72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133347</xdr:colOff>
      <xdr:row>27</xdr:row>
      <xdr:rowOff>60325</xdr:rowOff>
    </xdr:from>
    <xdr:to>
      <xdr:col>16</xdr:col>
      <xdr:colOff>370747</xdr:colOff>
      <xdr:row>30</xdr:row>
      <xdr:rowOff>142150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1C1F28A2-32C9-4090-B35F-188E6CF30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9847" y="5483225"/>
          <a:ext cx="770800" cy="72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133347</xdr:colOff>
      <xdr:row>27</xdr:row>
      <xdr:rowOff>60325</xdr:rowOff>
    </xdr:from>
    <xdr:to>
      <xdr:col>16</xdr:col>
      <xdr:colOff>370747</xdr:colOff>
      <xdr:row>32</xdr:row>
      <xdr:rowOff>78650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8B2880DC-C910-E942-8DDE-27C543FFD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447" y="5534025"/>
          <a:ext cx="770800" cy="72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133347</xdr:colOff>
      <xdr:row>27</xdr:row>
      <xdr:rowOff>60325</xdr:rowOff>
    </xdr:from>
    <xdr:to>
      <xdr:col>16</xdr:col>
      <xdr:colOff>370747</xdr:colOff>
      <xdr:row>32</xdr:row>
      <xdr:rowOff>126275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AA8E416B-A2A5-104C-914B-790CCECD7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447" y="5534025"/>
          <a:ext cx="770800" cy="72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133347</xdr:colOff>
      <xdr:row>27</xdr:row>
      <xdr:rowOff>60325</xdr:rowOff>
    </xdr:from>
    <xdr:to>
      <xdr:col>16</xdr:col>
      <xdr:colOff>370747</xdr:colOff>
      <xdr:row>32</xdr:row>
      <xdr:rowOff>94525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B760C674-6A40-2B43-BD10-FC35C5EB4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447" y="5534025"/>
          <a:ext cx="770800" cy="72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133347</xdr:colOff>
      <xdr:row>27</xdr:row>
      <xdr:rowOff>60325</xdr:rowOff>
    </xdr:from>
    <xdr:to>
      <xdr:col>16</xdr:col>
      <xdr:colOff>370747</xdr:colOff>
      <xdr:row>32</xdr:row>
      <xdr:rowOff>142150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20702249-ECB1-A245-9F2B-50046A2D9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447" y="5534025"/>
          <a:ext cx="770800" cy="72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133347</xdr:colOff>
      <xdr:row>27</xdr:row>
      <xdr:rowOff>60325</xdr:rowOff>
    </xdr:from>
    <xdr:to>
      <xdr:col>16</xdr:col>
      <xdr:colOff>370747</xdr:colOff>
      <xdr:row>32</xdr:row>
      <xdr:rowOff>110400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72AC68FD-CA56-D849-95D0-70402FAFD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447" y="5534025"/>
          <a:ext cx="770800" cy="72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133347</xdr:colOff>
      <xdr:row>27</xdr:row>
      <xdr:rowOff>60325</xdr:rowOff>
    </xdr:from>
    <xdr:to>
      <xdr:col>16</xdr:col>
      <xdr:colOff>370747</xdr:colOff>
      <xdr:row>32</xdr:row>
      <xdr:rowOff>142150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AFDE9F81-6AFE-1148-BC90-C5C95D44F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447" y="5534025"/>
          <a:ext cx="770800" cy="72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133347</xdr:colOff>
      <xdr:row>27</xdr:row>
      <xdr:rowOff>60325</xdr:rowOff>
    </xdr:from>
    <xdr:to>
      <xdr:col>16</xdr:col>
      <xdr:colOff>370747</xdr:colOff>
      <xdr:row>32</xdr:row>
      <xdr:rowOff>31025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552623A1-E4E9-4440-8444-2ED332A45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447" y="5534025"/>
          <a:ext cx="770800" cy="72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95"/>
  <sheetViews>
    <sheetView tabSelected="1" topLeftCell="A5" zoomScaleNormal="100" workbookViewId="0">
      <selection activeCell="Q8" sqref="Q8"/>
    </sheetView>
  </sheetViews>
  <sheetFormatPr baseColWidth="10" defaultColWidth="10.85546875" defaultRowHeight="15" x14ac:dyDescent="0.25"/>
  <cols>
    <col min="1" max="1" width="2.7109375" style="42" customWidth="1"/>
    <col min="2" max="2" width="4.7109375" style="99" customWidth="1"/>
    <col min="3" max="4" width="23.7109375" style="99" customWidth="1"/>
    <col min="5" max="5" width="30.7109375" style="99" customWidth="1"/>
    <col min="6" max="6" width="2.7109375" style="97" customWidth="1"/>
    <col min="7" max="7" width="15.7109375" style="99" customWidth="1"/>
    <col min="8" max="8" width="2.7109375" style="42" customWidth="1"/>
    <col min="9" max="11" width="18.85546875" style="29" customWidth="1"/>
    <col min="12" max="12" width="2.7109375" style="42" customWidth="1"/>
    <col min="13" max="15" width="18.85546875" style="29" customWidth="1"/>
    <col min="16" max="38" width="11.42578125" style="42" customWidth="1"/>
    <col min="39" max="16384" width="10.85546875" style="29"/>
  </cols>
  <sheetData>
    <row r="1" spans="2:21" s="42" customFormat="1" ht="9.9499999999999993" customHeight="1" x14ac:dyDescent="0.25">
      <c r="B1" s="97"/>
      <c r="C1" s="97"/>
      <c r="D1" s="97"/>
      <c r="E1" s="97"/>
      <c r="F1" s="97"/>
      <c r="G1" s="97"/>
    </row>
    <row r="2" spans="2:21" s="42" customFormat="1" ht="15" customHeight="1" x14ac:dyDescent="0.25">
      <c r="B2" s="114" t="s">
        <v>31</v>
      </c>
      <c r="C2" s="114"/>
      <c r="D2" s="114"/>
      <c r="E2" s="114"/>
      <c r="F2" s="97"/>
      <c r="G2" s="97"/>
    </row>
    <row r="3" spans="2:21" s="42" customFormat="1" ht="9.9499999999999993" customHeight="1" thickBot="1" x14ac:dyDescent="0.3">
      <c r="B3" s="97"/>
      <c r="C3" s="97"/>
      <c r="D3" s="97"/>
      <c r="E3" s="97"/>
      <c r="F3" s="97"/>
      <c r="G3" s="97"/>
      <c r="Q3" s="97"/>
      <c r="R3" s="97"/>
      <c r="S3" s="97"/>
      <c r="T3" s="97"/>
      <c r="U3" s="97"/>
    </row>
    <row r="4" spans="2:21" ht="20.100000000000001" customHeight="1" thickBot="1" x14ac:dyDescent="0.3">
      <c r="B4" s="115" t="s">
        <v>0</v>
      </c>
      <c r="C4" s="116"/>
      <c r="D4" s="108" t="s">
        <v>76</v>
      </c>
      <c r="E4" s="109"/>
      <c r="G4" s="97"/>
      <c r="I4" s="42"/>
      <c r="J4" s="42"/>
      <c r="K4" s="42"/>
      <c r="M4" s="42"/>
      <c r="N4" s="42"/>
      <c r="O4" s="42"/>
      <c r="Q4" s="97"/>
      <c r="R4" s="97"/>
      <c r="S4" s="97"/>
      <c r="T4" s="97"/>
      <c r="U4" s="97"/>
    </row>
    <row r="5" spans="2:21" ht="20.100000000000001" customHeight="1" x14ac:dyDescent="0.25">
      <c r="B5" s="104" t="s">
        <v>1</v>
      </c>
      <c r="C5" s="105"/>
      <c r="D5" s="65" t="s">
        <v>6</v>
      </c>
      <c r="E5" s="3" t="s">
        <v>80</v>
      </c>
      <c r="G5" s="97"/>
      <c r="I5" s="42"/>
      <c r="J5" s="42"/>
      <c r="K5" s="42"/>
      <c r="M5" s="42"/>
      <c r="N5" s="42"/>
      <c r="O5" s="42"/>
      <c r="Q5" s="97"/>
      <c r="R5" s="97"/>
      <c r="S5" s="97"/>
      <c r="T5" s="97"/>
      <c r="U5" s="97"/>
    </row>
    <row r="6" spans="2:21" ht="20.100000000000001" customHeight="1" thickBot="1" x14ac:dyDescent="0.3">
      <c r="B6" s="106"/>
      <c r="C6" s="107"/>
      <c r="D6" s="66" t="s">
        <v>7</v>
      </c>
      <c r="E6" s="4" t="s">
        <v>81</v>
      </c>
      <c r="G6" s="97"/>
      <c r="I6" s="42"/>
      <c r="J6" s="42"/>
      <c r="K6" s="42"/>
      <c r="M6" s="42"/>
      <c r="N6" s="42"/>
      <c r="O6" s="42"/>
      <c r="Q6" s="97"/>
      <c r="R6" s="97"/>
      <c r="S6" s="97"/>
      <c r="T6" s="97"/>
      <c r="U6" s="97"/>
    </row>
    <row r="7" spans="2:21" ht="20.100000000000001" customHeight="1" x14ac:dyDescent="0.25">
      <c r="B7" s="104" t="s">
        <v>2</v>
      </c>
      <c r="C7" s="105"/>
      <c r="D7" s="110" t="s">
        <v>7</v>
      </c>
      <c r="E7" s="112" t="s">
        <v>82</v>
      </c>
      <c r="G7" s="97"/>
      <c r="I7" s="42"/>
      <c r="J7" s="42"/>
      <c r="K7" s="42"/>
      <c r="M7" s="42"/>
      <c r="N7" s="42"/>
      <c r="O7" s="42"/>
      <c r="Q7" s="97"/>
      <c r="R7" s="97"/>
      <c r="S7" s="97"/>
      <c r="T7" s="97"/>
      <c r="U7" s="97"/>
    </row>
    <row r="8" spans="2:21" ht="20.100000000000001" customHeight="1" thickBot="1" x14ac:dyDescent="0.3">
      <c r="B8" s="106"/>
      <c r="C8" s="107"/>
      <c r="D8" s="111"/>
      <c r="E8" s="113"/>
      <c r="G8" s="97"/>
      <c r="I8" s="42"/>
      <c r="J8" s="42"/>
      <c r="K8" s="42"/>
      <c r="M8" s="42"/>
      <c r="N8" s="42"/>
      <c r="O8" s="42"/>
      <c r="Q8" s="97"/>
      <c r="R8" s="97"/>
      <c r="S8" s="97"/>
      <c r="T8" s="97"/>
      <c r="U8" s="97"/>
    </row>
    <row r="9" spans="2:21" ht="20.100000000000001" customHeight="1" thickBot="1" x14ac:dyDescent="0.3">
      <c r="B9" s="133" t="s">
        <v>73</v>
      </c>
      <c r="C9" s="134"/>
      <c r="D9" s="134"/>
      <c r="E9" s="135"/>
      <c r="F9" s="98"/>
      <c r="G9" s="97"/>
      <c r="I9" s="42"/>
      <c r="J9" s="42"/>
      <c r="K9" s="42"/>
      <c r="M9" s="42"/>
      <c r="N9" s="42"/>
      <c r="O9" s="42"/>
      <c r="Q9" s="97"/>
      <c r="R9" s="97"/>
      <c r="S9" s="97"/>
      <c r="T9" s="97"/>
      <c r="U9" s="97"/>
    </row>
    <row r="10" spans="2:21" ht="20.100000000000001" customHeight="1" x14ac:dyDescent="0.25">
      <c r="B10" s="8" t="s">
        <v>3</v>
      </c>
      <c r="C10" s="9" t="s">
        <v>5</v>
      </c>
      <c r="D10" s="10" t="s">
        <v>8</v>
      </c>
      <c r="E10" s="61" t="s">
        <v>66</v>
      </c>
      <c r="F10" s="98"/>
      <c r="G10" s="97"/>
      <c r="I10" s="42"/>
      <c r="J10" s="42"/>
      <c r="K10" s="42"/>
      <c r="M10" s="42"/>
      <c r="N10" s="42"/>
      <c r="O10" s="42"/>
      <c r="Q10" s="97"/>
      <c r="R10" s="97"/>
      <c r="S10" s="97"/>
      <c r="T10" s="97"/>
      <c r="U10" s="97"/>
    </row>
    <row r="11" spans="2:21" ht="20.100000000000001" customHeight="1" x14ac:dyDescent="0.25">
      <c r="B11" s="11">
        <v>1</v>
      </c>
      <c r="C11" s="5" t="s">
        <v>83</v>
      </c>
      <c r="D11" s="5" t="s">
        <v>84</v>
      </c>
      <c r="E11" s="59" t="s">
        <v>87</v>
      </c>
      <c r="F11" s="98"/>
      <c r="G11" s="97"/>
      <c r="I11" s="42"/>
      <c r="J11" s="42"/>
      <c r="K11" s="42"/>
      <c r="M11" s="42"/>
      <c r="N11" s="42"/>
      <c r="O11" s="42"/>
      <c r="Q11" s="97"/>
      <c r="R11" s="97"/>
      <c r="S11" s="97"/>
      <c r="T11" s="97"/>
      <c r="U11" s="97"/>
    </row>
    <row r="12" spans="2:21" ht="20.100000000000001" customHeight="1" x14ac:dyDescent="0.25">
      <c r="B12" s="11">
        <v>2</v>
      </c>
      <c r="C12" s="5" t="s">
        <v>85</v>
      </c>
      <c r="D12" s="5" t="s">
        <v>86</v>
      </c>
      <c r="E12" s="59" t="s">
        <v>88</v>
      </c>
      <c r="F12" s="98"/>
      <c r="G12" s="97"/>
      <c r="I12" s="42"/>
      <c r="J12" s="42"/>
      <c r="K12" s="42"/>
      <c r="M12" s="42"/>
      <c r="N12" s="42"/>
      <c r="O12" s="42"/>
      <c r="Q12" s="97"/>
      <c r="R12" s="97"/>
      <c r="S12" s="97"/>
      <c r="T12" s="97"/>
      <c r="U12" s="97"/>
    </row>
    <row r="13" spans="2:21" ht="20.100000000000001" customHeight="1" thickBot="1" x14ac:dyDescent="0.3">
      <c r="B13" s="12">
        <v>3</v>
      </c>
      <c r="C13" s="6"/>
      <c r="D13" s="6"/>
      <c r="E13" s="60"/>
      <c r="F13" s="98"/>
      <c r="I13" s="121" t="s">
        <v>32</v>
      </c>
      <c r="J13" s="121"/>
      <c r="K13" s="121"/>
      <c r="M13" s="121" t="s">
        <v>33</v>
      </c>
      <c r="N13" s="121"/>
      <c r="O13" s="121"/>
      <c r="Q13" s="97"/>
      <c r="R13" s="97"/>
      <c r="S13" s="97"/>
      <c r="T13" s="97"/>
      <c r="U13" s="97"/>
    </row>
    <row r="14" spans="2:21" s="100" customFormat="1" ht="9.9499999999999993" customHeight="1" thickBot="1" x14ac:dyDescent="0.3">
      <c r="B14" s="23"/>
      <c r="C14" s="24"/>
      <c r="D14" s="24"/>
      <c r="E14" s="25"/>
      <c r="F14" s="23"/>
      <c r="G14" s="101"/>
      <c r="I14" s="122"/>
      <c r="J14" s="122"/>
      <c r="K14" s="122"/>
      <c r="M14" s="122"/>
      <c r="N14" s="122"/>
      <c r="O14" s="122"/>
    </row>
    <row r="15" spans="2:21" ht="20.100000000000001" customHeight="1" x14ac:dyDescent="0.25">
      <c r="B15" s="127" t="s">
        <v>4</v>
      </c>
      <c r="C15" s="128"/>
      <c r="D15" s="128"/>
      <c r="E15" s="129"/>
      <c r="F15" s="98"/>
      <c r="G15" s="123" t="s">
        <v>9</v>
      </c>
      <c r="I15" s="125" t="s">
        <v>30</v>
      </c>
      <c r="J15" s="117" t="s">
        <v>28</v>
      </c>
      <c r="K15" s="119" t="s">
        <v>29</v>
      </c>
      <c r="L15" s="102"/>
      <c r="M15" s="125" t="s">
        <v>27</v>
      </c>
      <c r="N15" s="117" t="s">
        <v>26</v>
      </c>
      <c r="O15" s="119" t="s">
        <v>79</v>
      </c>
    </row>
    <row r="16" spans="2:21" ht="20.100000000000001" customHeight="1" thickBot="1" x14ac:dyDescent="0.3">
      <c r="B16" s="130"/>
      <c r="C16" s="131"/>
      <c r="D16" s="131"/>
      <c r="E16" s="132"/>
      <c r="F16" s="98"/>
      <c r="G16" s="124"/>
      <c r="I16" s="126"/>
      <c r="J16" s="118"/>
      <c r="K16" s="120"/>
      <c r="L16" s="102"/>
      <c r="M16" s="126"/>
      <c r="N16" s="118"/>
      <c r="O16" s="120"/>
    </row>
    <row r="17" spans="2:15" ht="20.100000000000001" customHeight="1" thickBot="1" x14ac:dyDescent="0.3">
      <c r="B17" s="13" t="s">
        <v>3</v>
      </c>
      <c r="C17" s="14" t="s">
        <v>5</v>
      </c>
      <c r="D17" s="15" t="s">
        <v>8</v>
      </c>
      <c r="E17" s="7" t="s">
        <v>75</v>
      </c>
      <c r="F17" s="98"/>
      <c r="G17" s="103"/>
      <c r="H17" s="100"/>
      <c r="I17" s="103"/>
      <c r="J17" s="103"/>
      <c r="K17" s="103"/>
      <c r="L17" s="101"/>
      <c r="M17" s="103"/>
      <c r="N17" s="103"/>
      <c r="O17" s="103"/>
    </row>
    <row r="18" spans="2:15" ht="20.100000000000001" customHeight="1" x14ac:dyDescent="0.25">
      <c r="B18" s="16">
        <v>1</v>
      </c>
      <c r="C18" s="17"/>
      <c r="D18" s="2"/>
      <c r="E18" s="62" t="s">
        <v>10</v>
      </c>
      <c r="F18" s="98"/>
      <c r="G18" s="84" t="str">
        <f>IF('Participant 1'!$V$14=6,"OUI","NON")</f>
        <v>NON</v>
      </c>
      <c r="H18" s="100"/>
      <c r="I18" s="87" t="str">
        <f>IF('Participant 1'!$U$7&gt;=1,"OUI","NON")</f>
        <v>NON</v>
      </c>
      <c r="J18" s="88" t="str">
        <f>IF('Participant 1'!$U$8&gt;=1,"OUI","NON")</f>
        <v>NON</v>
      </c>
      <c r="K18" s="89" t="str">
        <f>IF('Participant 1'!$U$9&gt;=1,"OUI","NON")</f>
        <v>NON</v>
      </c>
      <c r="L18" s="23"/>
      <c r="M18" s="87" t="str">
        <f>IF('Participant 1'!$U$10&gt;=1,"OUI","NON")</f>
        <v>NON</v>
      </c>
      <c r="N18" s="88" t="str">
        <f>IF('Participant 1'!$U$11&gt;=1,"OUI","NON")</f>
        <v>NON</v>
      </c>
      <c r="O18" s="89" t="str">
        <f>IF('Participant 1'!$U$12&gt;=1,"OUI","NON")</f>
        <v>NON</v>
      </c>
    </row>
    <row r="19" spans="2:15" ht="20.100000000000001" customHeight="1" x14ac:dyDescent="0.25">
      <c r="B19" s="18">
        <v>2</v>
      </c>
      <c r="C19" s="1"/>
      <c r="D19" s="19"/>
      <c r="E19" s="62" t="s">
        <v>11</v>
      </c>
      <c r="F19" s="98"/>
      <c r="G19" s="85" t="str">
        <f>IF('Participant 2'!$V$14=6,"OUI","NON")</f>
        <v>NON</v>
      </c>
      <c r="H19" s="100"/>
      <c r="I19" s="90" t="str">
        <f>IF('Participant 2'!$U$7&gt;=1,"OUI","NON")</f>
        <v>NON</v>
      </c>
      <c r="J19" s="83" t="str">
        <f>IF('Participant 2'!$U$8&gt;=1,"OUI","NON")</f>
        <v>NON</v>
      </c>
      <c r="K19" s="91" t="str">
        <f>IF('Participant 2'!$U$9&gt;=1,"OUI","NON")</f>
        <v>NON</v>
      </c>
      <c r="L19" s="23"/>
      <c r="M19" s="90" t="str">
        <f>IF('Participant 2'!$U$10&gt;=1,"OUI","NON")</f>
        <v>NON</v>
      </c>
      <c r="N19" s="83" t="str">
        <f>IF('Participant 2'!$U$11&gt;=1,"OUI","NON")</f>
        <v>NON</v>
      </c>
      <c r="O19" s="91" t="str">
        <f>IF('Participant 2'!$U$12&gt;=1,"OUI","NON")</f>
        <v>NON</v>
      </c>
    </row>
    <row r="20" spans="2:15" ht="20.100000000000001" customHeight="1" x14ac:dyDescent="0.25">
      <c r="B20" s="16">
        <v>3</v>
      </c>
      <c r="C20" s="17"/>
      <c r="D20" s="2"/>
      <c r="E20" s="62" t="s">
        <v>12</v>
      </c>
      <c r="F20" s="98"/>
      <c r="G20" s="85" t="str">
        <f>IF('Participant 3'!$V$14=6,"OUI","NON")</f>
        <v>NON</v>
      </c>
      <c r="H20" s="100"/>
      <c r="I20" s="90" t="str">
        <f>IF('Participant 3'!$U$7&gt;=1,"OUI","NON")</f>
        <v>NON</v>
      </c>
      <c r="J20" s="83" t="str">
        <f>IF('Participant 3'!$U$8&gt;=1,"OUI","NON")</f>
        <v>NON</v>
      </c>
      <c r="K20" s="91" t="str">
        <f>IF('Participant 3'!$U$9&gt;=1,"OUI","NON")</f>
        <v>NON</v>
      </c>
      <c r="L20" s="23"/>
      <c r="M20" s="90" t="str">
        <f>IF('Participant 3'!$U$10&gt;=1,"OUI","NON")</f>
        <v>NON</v>
      </c>
      <c r="N20" s="83" t="str">
        <f>IF('Participant 3'!$U$11&gt;=1,"OUI","NON")</f>
        <v>NON</v>
      </c>
      <c r="O20" s="91" t="str">
        <f>IF('Participant 3'!$U$12&gt;=1,"OUI","NON")</f>
        <v>NON</v>
      </c>
    </row>
    <row r="21" spans="2:15" ht="20.100000000000001" customHeight="1" x14ac:dyDescent="0.25">
      <c r="B21" s="18">
        <v>4</v>
      </c>
      <c r="C21" s="1"/>
      <c r="D21" s="19"/>
      <c r="E21" s="62" t="s">
        <v>13</v>
      </c>
      <c r="F21" s="98"/>
      <c r="G21" s="85" t="str">
        <f>IF('Participant 4'!$V$14=6,"OUI","NON")</f>
        <v>NON</v>
      </c>
      <c r="H21" s="100"/>
      <c r="I21" s="90" t="str">
        <f>IF('Participant 4'!$U$7&gt;=1,"OUI","NON")</f>
        <v>NON</v>
      </c>
      <c r="J21" s="83" t="str">
        <f>IF('Participant 4'!$U$8&gt;=1,"OUI","NON")</f>
        <v>NON</v>
      </c>
      <c r="K21" s="91" t="str">
        <f>IF('Participant 4'!$U$9&gt;=1,"OUI","NON")</f>
        <v>NON</v>
      </c>
      <c r="L21" s="23"/>
      <c r="M21" s="90" t="str">
        <f>IF('Participant 4'!$U$10&gt;=1,"OUI","NON")</f>
        <v>NON</v>
      </c>
      <c r="N21" s="83" t="str">
        <f>IF('Participant 4'!$U$11&gt;=1,"OUI","NON")</f>
        <v>NON</v>
      </c>
      <c r="O21" s="91" t="str">
        <f>IF('Participant 4'!$U$12&gt;=1,"OUI","NON")</f>
        <v>NON</v>
      </c>
    </row>
    <row r="22" spans="2:15" ht="20.100000000000001" customHeight="1" x14ac:dyDescent="0.25">
      <c r="B22" s="16">
        <v>5</v>
      </c>
      <c r="C22" s="1"/>
      <c r="D22" s="19"/>
      <c r="E22" s="62" t="s">
        <v>14</v>
      </c>
      <c r="F22" s="98"/>
      <c r="G22" s="85" t="str">
        <f>IF('Participant 5'!$V$14=6,"OUI","NON")</f>
        <v>NON</v>
      </c>
      <c r="H22" s="100"/>
      <c r="I22" s="90" t="str">
        <f>IF('Participant 5'!$U$7&gt;=1,"OUI","NON")</f>
        <v>NON</v>
      </c>
      <c r="J22" s="83" t="str">
        <f>IF('Participant 5'!$U$8&gt;=1,"OUI","NON")</f>
        <v>NON</v>
      </c>
      <c r="K22" s="91" t="str">
        <f>IF('Participant 5'!$U$9&gt;=1,"OUI","NON")</f>
        <v>NON</v>
      </c>
      <c r="L22" s="23"/>
      <c r="M22" s="90" t="str">
        <f>IF('Participant 5'!$U$10&gt;=1,"OUI","NON")</f>
        <v>NON</v>
      </c>
      <c r="N22" s="83" t="str">
        <f>IF('Participant 5'!$U$11&gt;=1,"OUI","NON")</f>
        <v>NON</v>
      </c>
      <c r="O22" s="91" t="str">
        <f>IF('Participant 5'!$U$12&gt;=1,"OUI","NON")</f>
        <v>NON</v>
      </c>
    </row>
    <row r="23" spans="2:15" ht="20.100000000000001" customHeight="1" x14ac:dyDescent="0.25">
      <c r="B23" s="18">
        <v>6</v>
      </c>
      <c r="C23" s="1"/>
      <c r="D23" s="20"/>
      <c r="E23" s="62" t="s">
        <v>15</v>
      </c>
      <c r="G23" s="85" t="str">
        <f>IF('Participant 6'!$V$14=6,"OUI","NON")</f>
        <v>NON</v>
      </c>
      <c r="H23" s="100"/>
      <c r="I23" s="90" t="str">
        <f>IF('Participant 6'!$U$7&gt;=1,"OUI","NON")</f>
        <v>NON</v>
      </c>
      <c r="J23" s="83" t="str">
        <f>IF('Participant 6'!$U$8&gt;=1,"OUI","NON")</f>
        <v>NON</v>
      </c>
      <c r="K23" s="91" t="str">
        <f>IF('Participant 6'!$U$9&gt;=1,"OUI","NON")</f>
        <v>NON</v>
      </c>
      <c r="L23" s="23"/>
      <c r="M23" s="90" t="str">
        <f>IF('Participant 6'!$U$10&gt;=1,"OUI","NON")</f>
        <v>NON</v>
      </c>
      <c r="N23" s="83" t="str">
        <f>IF('Participant 6'!$U$11&gt;=1,"OUI","NON")</f>
        <v>NON</v>
      </c>
      <c r="O23" s="91" t="str">
        <f>IF('Participant 6'!$U$12&gt;=1,"OUI","NON")</f>
        <v>NON</v>
      </c>
    </row>
    <row r="24" spans="2:15" ht="20.100000000000001" customHeight="1" x14ac:dyDescent="0.25">
      <c r="B24" s="16">
        <v>7</v>
      </c>
      <c r="C24" s="17"/>
      <c r="D24" s="2"/>
      <c r="E24" s="62" t="s">
        <v>16</v>
      </c>
      <c r="G24" s="85" t="str">
        <f>IF('Participant 7'!$V$14=6,"OUI","NON")</f>
        <v>NON</v>
      </c>
      <c r="H24" s="100"/>
      <c r="I24" s="90" t="str">
        <f>IF('Participant 7'!$U$7&gt;=1,"OUI","NON")</f>
        <v>NON</v>
      </c>
      <c r="J24" s="83" t="str">
        <f>IF('Participant 7'!$U$8&gt;=1,"OUI","NON")</f>
        <v>NON</v>
      </c>
      <c r="K24" s="91" t="str">
        <f>IF('Participant 7'!$U$9&gt;=1,"OUI","NON")</f>
        <v>NON</v>
      </c>
      <c r="L24" s="23"/>
      <c r="M24" s="90" t="str">
        <f>IF('Participant 7'!$U$10&gt;=1,"OUI","NON")</f>
        <v>NON</v>
      </c>
      <c r="N24" s="83" t="str">
        <f>IF('Participant 7'!$U$11&gt;=1,"OUI","NON")</f>
        <v>NON</v>
      </c>
      <c r="O24" s="91" t="str">
        <f>IF('Participant 7'!$U$12&gt;=1,"OUI","NON")</f>
        <v>NON</v>
      </c>
    </row>
    <row r="25" spans="2:15" ht="20.100000000000001" customHeight="1" x14ac:dyDescent="0.25">
      <c r="B25" s="18">
        <v>8</v>
      </c>
      <c r="C25" s="1"/>
      <c r="D25" s="19"/>
      <c r="E25" s="62" t="s">
        <v>17</v>
      </c>
      <c r="G25" s="85" t="str">
        <f>IF('Participant 8'!$V$14=6,"OUI","NON")</f>
        <v>NON</v>
      </c>
      <c r="H25" s="100"/>
      <c r="I25" s="90" t="str">
        <f>IF('Participant 8'!$U$7&gt;=1,"OUI","NON")</f>
        <v>NON</v>
      </c>
      <c r="J25" s="83" t="str">
        <f>IF('Participant 8'!$U$8&gt;=1,"OUI","NON")</f>
        <v>NON</v>
      </c>
      <c r="K25" s="91" t="str">
        <f>IF('Participant 8'!$U$9&gt;=1,"OUI","NON")</f>
        <v>NON</v>
      </c>
      <c r="L25" s="23"/>
      <c r="M25" s="90" t="str">
        <f>IF('Participant 8'!$U$10&gt;=1,"OUI","NON")</f>
        <v>NON</v>
      </c>
      <c r="N25" s="83" t="str">
        <f>IF('Participant 8'!$U$11&gt;=1,"OUI","NON")</f>
        <v>NON</v>
      </c>
      <c r="O25" s="91" t="str">
        <f>IF('Participant 8'!$U$12&gt;=1,"OUI","NON")</f>
        <v>NON</v>
      </c>
    </row>
    <row r="26" spans="2:15" ht="20.100000000000001" customHeight="1" x14ac:dyDescent="0.25">
      <c r="B26" s="16">
        <v>9</v>
      </c>
      <c r="C26" s="17"/>
      <c r="D26" s="2"/>
      <c r="E26" s="62" t="s">
        <v>18</v>
      </c>
      <c r="G26" s="85" t="str">
        <f>IF('Participant 9'!$V$14=6,"OUI","NON")</f>
        <v>NON</v>
      </c>
      <c r="H26" s="100"/>
      <c r="I26" s="90" t="str">
        <f>IF('Participant 9'!$U$7&gt;=1,"OUI","NON")</f>
        <v>NON</v>
      </c>
      <c r="J26" s="83" t="str">
        <f>IF('Participant 9'!$U$8&gt;=1,"OUI","NON")</f>
        <v>NON</v>
      </c>
      <c r="K26" s="91" t="str">
        <f>IF('Participant 9'!$U$9&gt;=1,"OUI","NON")</f>
        <v>NON</v>
      </c>
      <c r="L26" s="23"/>
      <c r="M26" s="90" t="str">
        <f>IF('Participant 9'!$U$10&gt;=1,"OUI","NON")</f>
        <v>NON</v>
      </c>
      <c r="N26" s="83" t="str">
        <f>IF('Participant 9'!$U$11&gt;=1,"OUI","NON")</f>
        <v>NON</v>
      </c>
      <c r="O26" s="91" t="str">
        <f>IF('Participant 9'!$U$12&gt;=1,"OUI","NON")</f>
        <v>NON</v>
      </c>
    </row>
    <row r="27" spans="2:15" ht="20.100000000000001" customHeight="1" x14ac:dyDescent="0.25">
      <c r="B27" s="18">
        <v>10</v>
      </c>
      <c r="C27" s="1"/>
      <c r="D27" s="19"/>
      <c r="E27" s="62" t="s">
        <v>19</v>
      </c>
      <c r="G27" s="85" t="str">
        <f>IF('Participant 10'!$V$14=6,"OUI","NON")</f>
        <v>NON</v>
      </c>
      <c r="H27" s="100"/>
      <c r="I27" s="90" t="str">
        <f>IF('Participant 10'!$U$7&gt;=1,"OUI","NON")</f>
        <v>NON</v>
      </c>
      <c r="J27" s="83" t="str">
        <f>IF('Participant 10'!$U$8&gt;=1,"OUI","NON")</f>
        <v>NON</v>
      </c>
      <c r="K27" s="91" t="str">
        <f>IF('Participant 10'!$U$9&gt;=1,"OUI","NON")</f>
        <v>NON</v>
      </c>
      <c r="L27" s="23"/>
      <c r="M27" s="90" t="str">
        <f>IF('Participant 10'!$U$10&gt;=1,"OUI","NON")</f>
        <v>NON</v>
      </c>
      <c r="N27" s="83" t="str">
        <f>IF('Participant 10'!$U$11&gt;=1,"OUI","NON")</f>
        <v>NON</v>
      </c>
      <c r="O27" s="91" t="str">
        <f>IF('Participant 10'!$U$12&gt;=1,"OUI","NON")</f>
        <v>NON</v>
      </c>
    </row>
    <row r="28" spans="2:15" ht="20.100000000000001" customHeight="1" x14ac:dyDescent="0.25">
      <c r="B28" s="16">
        <v>11</v>
      </c>
      <c r="C28" s="17"/>
      <c r="D28" s="2"/>
      <c r="E28" s="62" t="s">
        <v>20</v>
      </c>
      <c r="G28" s="85" t="str">
        <f>IF('Participant 11'!$V$14=6,"OUI","NON")</f>
        <v>NON</v>
      </c>
      <c r="H28" s="100"/>
      <c r="I28" s="90" t="str">
        <f>IF('Participant 11'!$U$7&gt;=1,"OUI","NON")</f>
        <v>NON</v>
      </c>
      <c r="J28" s="83" t="str">
        <f>IF('Participant 11'!$U$8&gt;=1,"OUI","NON")</f>
        <v>NON</v>
      </c>
      <c r="K28" s="91" t="str">
        <f>IF('Participant 11'!$U$9&gt;=1,"OUI","NON")</f>
        <v>NON</v>
      </c>
      <c r="L28" s="23"/>
      <c r="M28" s="90" t="str">
        <f>IF('Participant 11'!$U$10&gt;=1,"OUI","NON")</f>
        <v>NON</v>
      </c>
      <c r="N28" s="83" t="str">
        <f>IF('Participant 11'!$U$11&gt;=1,"OUI","NON")</f>
        <v>NON</v>
      </c>
      <c r="O28" s="91" t="str">
        <f>IF('Participant 11'!$U$12&gt;=1,"OUI","NON")</f>
        <v>NON</v>
      </c>
    </row>
    <row r="29" spans="2:15" ht="20.100000000000001" customHeight="1" x14ac:dyDescent="0.25">
      <c r="B29" s="18">
        <v>12</v>
      </c>
      <c r="C29" s="1"/>
      <c r="D29" s="19"/>
      <c r="E29" s="62" t="s">
        <v>21</v>
      </c>
      <c r="G29" s="85" t="str">
        <f>IF('Participant 12'!$V$14=6,"OUI","NON")</f>
        <v>NON</v>
      </c>
      <c r="H29" s="100"/>
      <c r="I29" s="90" t="str">
        <f>IF('Participant 12'!$U$7&gt;=1,"OUI","NON")</f>
        <v>NON</v>
      </c>
      <c r="J29" s="83" t="str">
        <f>IF('Participant 12'!$U$8&gt;=1,"OUI","NON")</f>
        <v>NON</v>
      </c>
      <c r="K29" s="91" t="str">
        <f>IF('Participant 12'!$U$9&gt;=1,"OUI","NON")</f>
        <v>NON</v>
      </c>
      <c r="L29" s="23"/>
      <c r="M29" s="90" t="str">
        <f>IF('Participant 12'!$U$10&gt;=1,"OUI","NON")</f>
        <v>NON</v>
      </c>
      <c r="N29" s="83" t="str">
        <f>IF('Participant 12'!$U$11&gt;=1,"OUI","NON")</f>
        <v>NON</v>
      </c>
      <c r="O29" s="91" t="str">
        <f>IF('Participant 12'!$U$12&gt;=1,"OUI","NON")</f>
        <v>NON</v>
      </c>
    </row>
    <row r="30" spans="2:15" ht="20.100000000000001" customHeight="1" x14ac:dyDescent="0.25">
      <c r="B30" s="16">
        <v>13</v>
      </c>
      <c r="C30" s="1"/>
      <c r="D30" s="19"/>
      <c r="E30" s="62" t="s">
        <v>22</v>
      </c>
      <c r="G30" s="85" t="str">
        <f>IF('Participant 13'!$V$14=6,"OUI","NON")</f>
        <v>NON</v>
      </c>
      <c r="H30" s="100"/>
      <c r="I30" s="90" t="str">
        <f>IF('Participant 13'!$U$7&gt;=1,"OUI","NON")</f>
        <v>NON</v>
      </c>
      <c r="J30" s="83" t="str">
        <f>IF('Participant 13'!$U$8&gt;=1,"OUI","NON")</f>
        <v>NON</v>
      </c>
      <c r="K30" s="91" t="str">
        <f>IF('Participant 13'!$U$9&gt;=1,"OUI","NON")</f>
        <v>NON</v>
      </c>
      <c r="L30" s="23"/>
      <c r="M30" s="90" t="str">
        <f>IF('Participant 13'!$U$10&gt;=1,"OUI","NON")</f>
        <v>NON</v>
      </c>
      <c r="N30" s="83" t="str">
        <f>IF('Participant 13'!$U$11&gt;=1,"OUI","NON")</f>
        <v>NON</v>
      </c>
      <c r="O30" s="91" t="str">
        <f>IF('Participant 13'!$U$12&gt;=1,"OUI","NON")</f>
        <v>NON</v>
      </c>
    </row>
    <row r="31" spans="2:15" ht="20.100000000000001" customHeight="1" thickBot="1" x14ac:dyDescent="0.3">
      <c r="B31" s="21">
        <v>14</v>
      </c>
      <c r="C31" s="95"/>
      <c r="D31" s="96"/>
      <c r="E31" s="63" t="s">
        <v>23</v>
      </c>
      <c r="G31" s="86" t="str">
        <f>IF('Participant 14'!$V$14=6,"OUI","NON")</f>
        <v>NON</v>
      </c>
      <c r="H31" s="100"/>
      <c r="I31" s="92" t="str">
        <f>IF('Participant 14'!$U$7&gt;=1,"OUI","NON")</f>
        <v>NON</v>
      </c>
      <c r="J31" s="93" t="str">
        <f>IF('Participant 14'!$U$8&gt;=1,"OUI","NON")</f>
        <v>NON</v>
      </c>
      <c r="K31" s="94" t="str">
        <f>IF('Participant 14'!$U$9&gt;=1,"OUI","NON")</f>
        <v>NON</v>
      </c>
      <c r="L31" s="23"/>
      <c r="M31" s="92" t="str">
        <f>IF('Participant 14'!$U$10&gt;=1,"OUI","NON")</f>
        <v>NON</v>
      </c>
      <c r="N31" s="93" t="str">
        <f>IF('Participant 14'!$U$11&gt;=1,"OUI","NON")</f>
        <v>NON</v>
      </c>
      <c r="O31" s="94" t="str">
        <f>IF('Participant 14'!$U$12&gt;=1,"OUI","NON")</f>
        <v>NON</v>
      </c>
    </row>
    <row r="32" spans="2:15" s="42" customFormat="1" ht="9.9499999999999993" customHeight="1" x14ac:dyDescent="0.25">
      <c r="B32" s="97"/>
      <c r="C32" s="97"/>
      <c r="D32" s="97"/>
      <c r="E32" s="97"/>
      <c r="F32" s="97"/>
      <c r="G32" s="97"/>
    </row>
    <row r="33" spans="2:7" s="42" customFormat="1" x14ac:dyDescent="0.25">
      <c r="B33" s="97"/>
      <c r="C33" s="97"/>
      <c r="D33" s="97"/>
      <c r="E33" s="97"/>
      <c r="F33" s="97"/>
      <c r="G33" s="97"/>
    </row>
    <row r="34" spans="2:7" s="42" customFormat="1" x14ac:dyDescent="0.25">
      <c r="B34" s="97"/>
      <c r="C34" s="97"/>
      <c r="D34" s="97"/>
      <c r="E34" s="97"/>
      <c r="F34" s="97"/>
      <c r="G34" s="97"/>
    </row>
    <row r="35" spans="2:7" s="42" customFormat="1" x14ac:dyDescent="0.25">
      <c r="B35" s="97"/>
      <c r="C35" s="97"/>
      <c r="D35" s="97"/>
      <c r="E35" s="97"/>
      <c r="F35" s="97"/>
      <c r="G35" s="97"/>
    </row>
    <row r="36" spans="2:7" s="42" customFormat="1" x14ac:dyDescent="0.25">
      <c r="B36" s="97"/>
      <c r="C36" s="97"/>
      <c r="D36" s="97"/>
      <c r="E36" s="97"/>
      <c r="F36" s="97"/>
      <c r="G36" s="97"/>
    </row>
    <row r="37" spans="2:7" s="42" customFormat="1" x14ac:dyDescent="0.25">
      <c r="B37" s="97"/>
      <c r="C37" s="97"/>
      <c r="D37" s="97"/>
      <c r="E37" s="97"/>
      <c r="F37" s="97"/>
      <c r="G37" s="97"/>
    </row>
    <row r="38" spans="2:7" s="42" customFormat="1" x14ac:dyDescent="0.25">
      <c r="B38" s="97"/>
      <c r="C38" s="97"/>
      <c r="D38" s="97"/>
      <c r="E38" s="97"/>
      <c r="F38" s="97"/>
      <c r="G38" s="97"/>
    </row>
    <row r="39" spans="2:7" s="42" customFormat="1" x14ac:dyDescent="0.25">
      <c r="B39" s="97"/>
      <c r="C39" s="97"/>
      <c r="D39" s="97"/>
      <c r="E39" s="97"/>
      <c r="F39" s="97"/>
      <c r="G39" s="97"/>
    </row>
    <row r="40" spans="2:7" s="42" customFormat="1" x14ac:dyDescent="0.25">
      <c r="B40" s="97"/>
      <c r="C40" s="97"/>
      <c r="D40" s="97"/>
      <c r="E40" s="97"/>
      <c r="F40" s="97"/>
      <c r="G40" s="97"/>
    </row>
    <row r="41" spans="2:7" s="42" customFormat="1" x14ac:dyDescent="0.25">
      <c r="B41" s="97"/>
      <c r="C41" s="97"/>
      <c r="D41" s="97"/>
      <c r="E41" s="97"/>
      <c r="F41" s="97"/>
      <c r="G41" s="97"/>
    </row>
    <row r="42" spans="2:7" s="42" customFormat="1" x14ac:dyDescent="0.25">
      <c r="B42" s="97"/>
      <c r="C42" s="97"/>
      <c r="D42" s="97"/>
      <c r="E42" s="97"/>
      <c r="F42" s="97"/>
      <c r="G42" s="97"/>
    </row>
    <row r="43" spans="2:7" s="42" customFormat="1" x14ac:dyDescent="0.25">
      <c r="B43" s="97"/>
      <c r="C43" s="97"/>
      <c r="D43" s="97"/>
      <c r="E43" s="97"/>
      <c r="F43" s="97"/>
      <c r="G43" s="97"/>
    </row>
    <row r="44" spans="2:7" s="42" customFormat="1" x14ac:dyDescent="0.25">
      <c r="B44" s="97"/>
      <c r="C44" s="97"/>
      <c r="D44" s="97"/>
      <c r="E44" s="97"/>
      <c r="F44" s="97"/>
      <c r="G44" s="97"/>
    </row>
    <row r="45" spans="2:7" s="42" customFormat="1" x14ac:dyDescent="0.25">
      <c r="B45" s="97"/>
      <c r="C45" s="97"/>
      <c r="D45" s="97"/>
      <c r="E45" s="97"/>
      <c r="F45" s="97"/>
      <c r="G45" s="97"/>
    </row>
    <row r="46" spans="2:7" s="42" customFormat="1" x14ac:dyDescent="0.25">
      <c r="B46" s="97"/>
      <c r="C46" s="97"/>
      <c r="D46" s="97"/>
      <c r="E46" s="97"/>
      <c r="F46" s="97"/>
      <c r="G46" s="97"/>
    </row>
    <row r="47" spans="2:7" s="42" customFormat="1" x14ac:dyDescent="0.25">
      <c r="B47" s="97"/>
      <c r="C47" s="97"/>
      <c r="D47" s="97"/>
      <c r="E47" s="97"/>
      <c r="F47" s="97"/>
      <c r="G47" s="97"/>
    </row>
    <row r="48" spans="2:7" s="42" customFormat="1" x14ac:dyDescent="0.25">
      <c r="B48" s="97"/>
      <c r="C48" s="97"/>
      <c r="D48" s="97"/>
      <c r="E48" s="97"/>
      <c r="F48" s="97"/>
      <c r="G48" s="97"/>
    </row>
    <row r="49" spans="2:7" s="42" customFormat="1" x14ac:dyDescent="0.25">
      <c r="B49" s="97"/>
      <c r="C49" s="97"/>
      <c r="D49" s="97"/>
      <c r="E49" s="97"/>
      <c r="F49" s="97"/>
      <c r="G49" s="97"/>
    </row>
    <row r="50" spans="2:7" s="42" customFormat="1" x14ac:dyDescent="0.25">
      <c r="B50" s="97"/>
      <c r="C50" s="97"/>
      <c r="D50" s="97"/>
      <c r="E50" s="97"/>
      <c r="F50" s="97"/>
      <c r="G50" s="97"/>
    </row>
    <row r="51" spans="2:7" s="42" customFormat="1" x14ac:dyDescent="0.25">
      <c r="B51" s="97"/>
      <c r="C51" s="97"/>
      <c r="D51" s="97"/>
      <c r="E51" s="97"/>
      <c r="F51" s="97"/>
      <c r="G51" s="97"/>
    </row>
    <row r="52" spans="2:7" s="42" customFormat="1" x14ac:dyDescent="0.25">
      <c r="B52" s="97"/>
      <c r="C52" s="97"/>
      <c r="D52" s="97"/>
      <c r="E52" s="97"/>
      <c r="F52" s="97"/>
      <c r="G52" s="97"/>
    </row>
    <row r="53" spans="2:7" s="42" customFormat="1" x14ac:dyDescent="0.25">
      <c r="B53" s="97"/>
      <c r="C53" s="97"/>
      <c r="D53" s="97"/>
      <c r="E53" s="97"/>
      <c r="F53" s="97"/>
      <c r="G53" s="97"/>
    </row>
    <row r="54" spans="2:7" s="42" customFormat="1" x14ac:dyDescent="0.25">
      <c r="B54" s="97"/>
      <c r="C54" s="97"/>
      <c r="D54" s="97"/>
      <c r="E54" s="97"/>
      <c r="F54" s="97"/>
      <c r="G54" s="97"/>
    </row>
    <row r="55" spans="2:7" s="42" customFormat="1" x14ac:dyDescent="0.25">
      <c r="B55" s="97"/>
      <c r="C55" s="97"/>
      <c r="D55" s="97"/>
      <c r="E55" s="97"/>
      <c r="F55" s="97"/>
      <c r="G55" s="97"/>
    </row>
    <row r="56" spans="2:7" s="42" customFormat="1" x14ac:dyDescent="0.25">
      <c r="B56" s="97"/>
      <c r="C56" s="97"/>
      <c r="D56" s="97"/>
      <c r="E56" s="97"/>
      <c r="F56" s="97"/>
      <c r="G56" s="97"/>
    </row>
    <row r="57" spans="2:7" s="42" customFormat="1" x14ac:dyDescent="0.25">
      <c r="B57" s="97"/>
      <c r="C57" s="97"/>
      <c r="D57" s="97"/>
      <c r="E57" s="97"/>
      <c r="F57" s="97"/>
      <c r="G57" s="97"/>
    </row>
    <row r="58" spans="2:7" s="42" customFormat="1" x14ac:dyDescent="0.25">
      <c r="B58" s="97"/>
      <c r="C58" s="97"/>
      <c r="D58" s="97"/>
      <c r="E58" s="97"/>
      <c r="F58" s="97"/>
      <c r="G58" s="97"/>
    </row>
    <row r="59" spans="2:7" s="42" customFormat="1" x14ac:dyDescent="0.25">
      <c r="B59" s="97"/>
      <c r="C59" s="97"/>
      <c r="D59" s="97"/>
      <c r="E59" s="97"/>
      <c r="F59" s="97"/>
      <c r="G59" s="97"/>
    </row>
    <row r="60" spans="2:7" s="42" customFormat="1" x14ac:dyDescent="0.25">
      <c r="B60" s="97"/>
      <c r="C60" s="97"/>
      <c r="D60" s="97"/>
      <c r="E60" s="97"/>
      <c r="F60" s="97"/>
      <c r="G60" s="97"/>
    </row>
    <row r="61" spans="2:7" s="42" customFormat="1" x14ac:dyDescent="0.25">
      <c r="B61" s="97"/>
      <c r="C61" s="97"/>
      <c r="D61" s="97"/>
      <c r="E61" s="97"/>
      <c r="F61" s="97"/>
      <c r="G61" s="97"/>
    </row>
    <row r="62" spans="2:7" s="42" customFormat="1" x14ac:dyDescent="0.25">
      <c r="B62" s="97"/>
      <c r="C62" s="97"/>
      <c r="D62" s="97"/>
      <c r="E62" s="97"/>
      <c r="F62" s="97"/>
      <c r="G62" s="97"/>
    </row>
    <row r="63" spans="2:7" s="42" customFormat="1" x14ac:dyDescent="0.25">
      <c r="B63" s="97"/>
      <c r="C63" s="97"/>
      <c r="D63" s="97"/>
      <c r="E63" s="97"/>
      <c r="F63" s="97"/>
      <c r="G63" s="97"/>
    </row>
    <row r="64" spans="2:7" s="42" customFormat="1" x14ac:dyDescent="0.25">
      <c r="B64" s="97"/>
      <c r="C64" s="97"/>
      <c r="D64" s="97"/>
      <c r="E64" s="97"/>
      <c r="F64" s="97"/>
      <c r="G64" s="97"/>
    </row>
    <row r="65" spans="2:7" s="42" customFormat="1" x14ac:dyDescent="0.25">
      <c r="B65" s="97"/>
      <c r="C65" s="97"/>
      <c r="D65" s="97"/>
      <c r="E65" s="97"/>
      <c r="F65" s="97"/>
      <c r="G65" s="97"/>
    </row>
    <row r="66" spans="2:7" s="42" customFormat="1" x14ac:dyDescent="0.25">
      <c r="B66" s="97"/>
      <c r="C66" s="97"/>
      <c r="D66" s="97"/>
      <c r="E66" s="97"/>
      <c r="F66" s="97"/>
      <c r="G66" s="97"/>
    </row>
    <row r="67" spans="2:7" s="42" customFormat="1" x14ac:dyDescent="0.25">
      <c r="B67" s="97"/>
      <c r="C67" s="97"/>
      <c r="D67" s="97"/>
      <c r="E67" s="97"/>
      <c r="F67" s="97"/>
      <c r="G67" s="97"/>
    </row>
    <row r="68" spans="2:7" s="42" customFormat="1" x14ac:dyDescent="0.25">
      <c r="B68" s="97"/>
      <c r="C68" s="97"/>
      <c r="D68" s="97"/>
      <c r="E68" s="97"/>
      <c r="F68" s="97"/>
      <c r="G68" s="97"/>
    </row>
    <row r="69" spans="2:7" s="42" customFormat="1" x14ac:dyDescent="0.25">
      <c r="B69" s="97"/>
      <c r="C69" s="97"/>
      <c r="D69" s="97"/>
      <c r="E69" s="97"/>
      <c r="F69" s="97"/>
      <c r="G69" s="97"/>
    </row>
    <row r="70" spans="2:7" s="42" customFormat="1" x14ac:dyDescent="0.25">
      <c r="B70" s="97"/>
      <c r="C70" s="97"/>
      <c r="D70" s="97"/>
      <c r="E70" s="97"/>
      <c r="F70" s="97"/>
      <c r="G70" s="97"/>
    </row>
    <row r="71" spans="2:7" s="42" customFormat="1" x14ac:dyDescent="0.25">
      <c r="B71" s="97"/>
      <c r="C71" s="97"/>
      <c r="D71" s="97"/>
      <c r="E71" s="97"/>
      <c r="F71" s="97"/>
      <c r="G71" s="97"/>
    </row>
    <row r="72" spans="2:7" s="42" customFormat="1" x14ac:dyDescent="0.25">
      <c r="B72" s="97"/>
      <c r="C72" s="97"/>
      <c r="D72" s="97"/>
      <c r="E72" s="97"/>
      <c r="F72" s="97"/>
      <c r="G72" s="97"/>
    </row>
    <row r="73" spans="2:7" s="42" customFormat="1" x14ac:dyDescent="0.25">
      <c r="B73" s="97"/>
      <c r="C73" s="97"/>
      <c r="D73" s="97"/>
      <c r="E73" s="97"/>
      <c r="F73" s="97"/>
      <c r="G73" s="97"/>
    </row>
    <row r="74" spans="2:7" s="42" customFormat="1" x14ac:dyDescent="0.25">
      <c r="B74" s="97"/>
      <c r="C74" s="97"/>
      <c r="D74" s="97"/>
      <c r="E74" s="97"/>
      <c r="F74" s="97"/>
      <c r="G74" s="97"/>
    </row>
    <row r="75" spans="2:7" s="42" customFormat="1" x14ac:dyDescent="0.25">
      <c r="B75" s="97"/>
      <c r="C75" s="97"/>
      <c r="D75" s="97"/>
      <c r="E75" s="97"/>
      <c r="F75" s="97"/>
      <c r="G75" s="97"/>
    </row>
    <row r="76" spans="2:7" s="42" customFormat="1" x14ac:dyDescent="0.25">
      <c r="B76" s="97"/>
      <c r="C76" s="97"/>
      <c r="D76" s="97"/>
      <c r="E76" s="97"/>
      <c r="F76" s="97"/>
      <c r="G76" s="97"/>
    </row>
    <row r="77" spans="2:7" s="42" customFormat="1" x14ac:dyDescent="0.25">
      <c r="B77" s="97"/>
      <c r="C77" s="97"/>
      <c r="D77" s="97"/>
      <c r="E77" s="97"/>
      <c r="F77" s="97"/>
      <c r="G77" s="97"/>
    </row>
    <row r="78" spans="2:7" s="42" customFormat="1" x14ac:dyDescent="0.25">
      <c r="B78" s="97"/>
      <c r="C78" s="97"/>
      <c r="D78" s="97"/>
      <c r="E78" s="97"/>
      <c r="F78" s="97"/>
      <c r="G78" s="97"/>
    </row>
    <row r="79" spans="2:7" s="42" customFormat="1" x14ac:dyDescent="0.25">
      <c r="B79" s="97"/>
      <c r="C79" s="97"/>
      <c r="D79" s="97"/>
      <c r="E79" s="97"/>
      <c r="F79" s="97"/>
      <c r="G79" s="97"/>
    </row>
    <row r="80" spans="2:7" s="42" customFormat="1" x14ac:dyDescent="0.25">
      <c r="B80" s="97"/>
      <c r="C80" s="97"/>
      <c r="D80" s="97"/>
      <c r="E80" s="97"/>
      <c r="F80" s="97"/>
      <c r="G80" s="97"/>
    </row>
    <row r="81" spans="2:7" s="42" customFormat="1" x14ac:dyDescent="0.25">
      <c r="B81" s="97"/>
      <c r="C81" s="97"/>
      <c r="D81" s="97"/>
      <c r="E81" s="97"/>
      <c r="F81" s="97"/>
      <c r="G81" s="97"/>
    </row>
    <row r="82" spans="2:7" s="42" customFormat="1" x14ac:dyDescent="0.25">
      <c r="B82" s="97"/>
      <c r="C82" s="97"/>
      <c r="D82" s="97"/>
      <c r="E82" s="97"/>
      <c r="F82" s="97"/>
      <c r="G82" s="97"/>
    </row>
    <row r="83" spans="2:7" s="42" customFormat="1" x14ac:dyDescent="0.25">
      <c r="B83" s="97"/>
      <c r="C83" s="97"/>
      <c r="D83" s="97"/>
      <c r="E83" s="97"/>
      <c r="F83" s="97"/>
      <c r="G83" s="97"/>
    </row>
    <row r="84" spans="2:7" s="42" customFormat="1" x14ac:dyDescent="0.25">
      <c r="B84" s="97"/>
      <c r="C84" s="97"/>
      <c r="D84" s="97"/>
      <c r="E84" s="97"/>
      <c r="F84" s="97"/>
      <c r="G84" s="97"/>
    </row>
    <row r="85" spans="2:7" s="42" customFormat="1" x14ac:dyDescent="0.25">
      <c r="B85" s="97"/>
      <c r="C85" s="97"/>
      <c r="D85" s="97"/>
      <c r="E85" s="97"/>
      <c r="F85" s="97"/>
      <c r="G85" s="97"/>
    </row>
    <row r="86" spans="2:7" s="42" customFormat="1" x14ac:dyDescent="0.25">
      <c r="B86" s="97"/>
      <c r="C86" s="97"/>
      <c r="D86" s="97"/>
      <c r="E86" s="97"/>
      <c r="F86" s="97"/>
      <c r="G86" s="97"/>
    </row>
    <row r="87" spans="2:7" s="42" customFormat="1" x14ac:dyDescent="0.25">
      <c r="B87" s="97"/>
      <c r="C87" s="97"/>
      <c r="D87" s="97"/>
      <c r="E87" s="97"/>
      <c r="F87" s="97"/>
      <c r="G87" s="97"/>
    </row>
    <row r="88" spans="2:7" s="42" customFormat="1" x14ac:dyDescent="0.25">
      <c r="B88" s="97"/>
      <c r="C88" s="97"/>
      <c r="D88" s="97"/>
      <c r="E88" s="97"/>
      <c r="F88" s="97"/>
      <c r="G88" s="97"/>
    </row>
    <row r="89" spans="2:7" s="42" customFormat="1" x14ac:dyDescent="0.25">
      <c r="B89" s="97"/>
      <c r="C89" s="97"/>
      <c r="D89" s="97"/>
      <c r="E89" s="97"/>
      <c r="F89" s="97"/>
      <c r="G89" s="97"/>
    </row>
    <row r="90" spans="2:7" s="42" customFormat="1" x14ac:dyDescent="0.25">
      <c r="B90" s="97"/>
      <c r="C90" s="97"/>
      <c r="D90" s="97"/>
      <c r="E90" s="97"/>
      <c r="F90" s="97"/>
      <c r="G90" s="97"/>
    </row>
    <row r="91" spans="2:7" s="42" customFormat="1" x14ac:dyDescent="0.25">
      <c r="B91" s="97"/>
      <c r="C91" s="97"/>
      <c r="D91" s="97"/>
      <c r="E91" s="97"/>
      <c r="F91" s="97"/>
      <c r="G91" s="97"/>
    </row>
    <row r="92" spans="2:7" s="42" customFormat="1" x14ac:dyDescent="0.25">
      <c r="B92" s="97"/>
      <c r="C92" s="97"/>
      <c r="D92" s="97"/>
      <c r="E92" s="97"/>
      <c r="F92" s="97"/>
      <c r="G92" s="97"/>
    </row>
    <row r="93" spans="2:7" s="42" customFormat="1" x14ac:dyDescent="0.25">
      <c r="B93" s="97"/>
      <c r="C93" s="97"/>
      <c r="D93" s="97"/>
      <c r="E93" s="97"/>
      <c r="F93" s="97"/>
      <c r="G93" s="97"/>
    </row>
    <row r="94" spans="2:7" s="42" customFormat="1" x14ac:dyDescent="0.25">
      <c r="B94" s="97"/>
      <c r="C94" s="97"/>
      <c r="D94" s="97"/>
      <c r="E94" s="97"/>
      <c r="F94" s="97"/>
      <c r="G94" s="97"/>
    </row>
    <row r="95" spans="2:7" s="42" customFormat="1" x14ac:dyDescent="0.25">
      <c r="B95" s="97"/>
      <c r="C95" s="97"/>
      <c r="D95" s="97"/>
      <c r="E95" s="97"/>
      <c r="F95" s="97"/>
      <c r="G95" s="97"/>
    </row>
    <row r="96" spans="2:7" s="42" customFormat="1" x14ac:dyDescent="0.25">
      <c r="B96" s="97"/>
      <c r="C96" s="97"/>
      <c r="D96" s="97"/>
      <c r="E96" s="97"/>
      <c r="F96" s="97"/>
      <c r="G96" s="97"/>
    </row>
    <row r="97" spans="2:7" s="42" customFormat="1" x14ac:dyDescent="0.25">
      <c r="B97" s="97"/>
      <c r="C97" s="97"/>
      <c r="D97" s="97"/>
      <c r="E97" s="97"/>
      <c r="F97" s="97"/>
      <c r="G97" s="97"/>
    </row>
    <row r="98" spans="2:7" s="42" customFormat="1" x14ac:dyDescent="0.25">
      <c r="B98" s="97"/>
      <c r="C98" s="97"/>
      <c r="D98" s="97"/>
      <c r="E98" s="97"/>
      <c r="F98" s="97"/>
      <c r="G98" s="97"/>
    </row>
    <row r="99" spans="2:7" s="42" customFormat="1" x14ac:dyDescent="0.25">
      <c r="B99" s="97"/>
      <c r="C99" s="97"/>
      <c r="D99" s="97"/>
      <c r="E99" s="97"/>
      <c r="F99" s="97"/>
      <c r="G99" s="97"/>
    </row>
    <row r="100" spans="2:7" s="42" customFormat="1" x14ac:dyDescent="0.25">
      <c r="B100" s="97"/>
      <c r="C100" s="97"/>
      <c r="D100" s="97"/>
      <c r="E100" s="97"/>
      <c r="F100" s="97"/>
      <c r="G100" s="97"/>
    </row>
    <row r="101" spans="2:7" s="42" customFormat="1" x14ac:dyDescent="0.25">
      <c r="B101" s="97"/>
      <c r="C101" s="97"/>
      <c r="D101" s="97"/>
      <c r="E101" s="97"/>
      <c r="F101" s="97"/>
      <c r="G101" s="97"/>
    </row>
    <row r="102" spans="2:7" s="42" customFormat="1" x14ac:dyDescent="0.25">
      <c r="B102" s="97"/>
      <c r="C102" s="97"/>
      <c r="D102" s="97"/>
      <c r="E102" s="97"/>
      <c r="F102" s="97"/>
      <c r="G102" s="97"/>
    </row>
    <row r="103" spans="2:7" s="42" customFormat="1" x14ac:dyDescent="0.25">
      <c r="B103" s="97"/>
      <c r="C103" s="97"/>
      <c r="D103" s="97"/>
      <c r="E103" s="97"/>
      <c r="F103" s="97"/>
      <c r="G103" s="97"/>
    </row>
    <row r="104" spans="2:7" s="42" customFormat="1" x14ac:dyDescent="0.25">
      <c r="B104" s="97"/>
      <c r="C104" s="97"/>
      <c r="D104" s="97"/>
      <c r="E104" s="97"/>
      <c r="F104" s="97"/>
      <c r="G104" s="97"/>
    </row>
    <row r="105" spans="2:7" s="42" customFormat="1" x14ac:dyDescent="0.25">
      <c r="B105" s="97"/>
      <c r="C105" s="97"/>
      <c r="D105" s="97"/>
      <c r="E105" s="97"/>
      <c r="F105" s="97"/>
      <c r="G105" s="97"/>
    </row>
    <row r="106" spans="2:7" s="42" customFormat="1" x14ac:dyDescent="0.25">
      <c r="B106" s="97"/>
      <c r="C106" s="97"/>
      <c r="D106" s="97"/>
      <c r="E106" s="97"/>
      <c r="F106" s="97"/>
      <c r="G106" s="97"/>
    </row>
    <row r="107" spans="2:7" s="42" customFormat="1" x14ac:dyDescent="0.25">
      <c r="B107" s="97"/>
      <c r="C107" s="97"/>
      <c r="D107" s="97"/>
      <c r="E107" s="97"/>
      <c r="F107" s="97"/>
      <c r="G107" s="97"/>
    </row>
    <row r="108" spans="2:7" s="42" customFormat="1" x14ac:dyDescent="0.25">
      <c r="B108" s="97"/>
      <c r="C108" s="97"/>
      <c r="D108" s="97"/>
      <c r="E108" s="97"/>
      <c r="F108" s="97"/>
      <c r="G108" s="97"/>
    </row>
    <row r="109" spans="2:7" s="42" customFormat="1" x14ac:dyDescent="0.25">
      <c r="B109" s="97"/>
      <c r="C109" s="97"/>
      <c r="D109" s="97"/>
      <c r="E109" s="97"/>
      <c r="F109" s="97"/>
      <c r="G109" s="97"/>
    </row>
    <row r="110" spans="2:7" s="42" customFormat="1" x14ac:dyDescent="0.25">
      <c r="B110" s="97"/>
      <c r="C110" s="97"/>
      <c r="D110" s="97"/>
      <c r="E110" s="97"/>
      <c r="F110" s="97"/>
      <c r="G110" s="97"/>
    </row>
    <row r="111" spans="2:7" s="42" customFormat="1" x14ac:dyDescent="0.25">
      <c r="B111" s="97"/>
      <c r="C111" s="97"/>
      <c r="D111" s="97"/>
      <c r="E111" s="97"/>
      <c r="F111" s="97"/>
      <c r="G111" s="97"/>
    </row>
    <row r="112" spans="2:7" s="42" customFormat="1" x14ac:dyDescent="0.25">
      <c r="B112" s="97"/>
      <c r="C112" s="97"/>
      <c r="D112" s="97"/>
      <c r="E112" s="97"/>
      <c r="F112" s="97"/>
      <c r="G112" s="97"/>
    </row>
    <row r="113" spans="2:7" s="42" customFormat="1" x14ac:dyDescent="0.25">
      <c r="B113" s="97"/>
      <c r="C113" s="97"/>
      <c r="D113" s="97"/>
      <c r="E113" s="97"/>
      <c r="F113" s="97"/>
      <c r="G113" s="97"/>
    </row>
    <row r="114" spans="2:7" s="42" customFormat="1" x14ac:dyDescent="0.25">
      <c r="B114" s="97"/>
      <c r="C114" s="97"/>
      <c r="D114" s="97"/>
      <c r="E114" s="97"/>
      <c r="F114" s="97"/>
      <c r="G114" s="97"/>
    </row>
    <row r="115" spans="2:7" s="42" customFormat="1" x14ac:dyDescent="0.25">
      <c r="B115" s="97"/>
      <c r="C115" s="97"/>
      <c r="D115" s="97"/>
      <c r="E115" s="97"/>
      <c r="F115" s="97"/>
      <c r="G115" s="97"/>
    </row>
    <row r="116" spans="2:7" s="42" customFormat="1" x14ac:dyDescent="0.25">
      <c r="B116" s="97"/>
      <c r="C116" s="97"/>
      <c r="D116" s="97"/>
      <c r="E116" s="97"/>
      <c r="F116" s="97"/>
      <c r="G116" s="97"/>
    </row>
    <row r="117" spans="2:7" s="42" customFormat="1" x14ac:dyDescent="0.25">
      <c r="B117" s="97"/>
      <c r="C117" s="97"/>
      <c r="D117" s="97"/>
      <c r="E117" s="97"/>
      <c r="F117" s="97"/>
      <c r="G117" s="97"/>
    </row>
    <row r="118" spans="2:7" s="42" customFormat="1" x14ac:dyDescent="0.25">
      <c r="B118" s="97"/>
      <c r="C118" s="97"/>
      <c r="D118" s="97"/>
      <c r="E118" s="97"/>
      <c r="F118" s="97"/>
      <c r="G118" s="97"/>
    </row>
    <row r="119" spans="2:7" s="42" customFormat="1" x14ac:dyDescent="0.25">
      <c r="B119" s="97"/>
      <c r="C119" s="97"/>
      <c r="D119" s="97"/>
      <c r="E119" s="97"/>
      <c r="F119" s="97"/>
      <c r="G119" s="97"/>
    </row>
    <row r="120" spans="2:7" s="42" customFormat="1" x14ac:dyDescent="0.25">
      <c r="B120" s="97"/>
      <c r="C120" s="97"/>
      <c r="D120" s="97"/>
      <c r="E120" s="97"/>
      <c r="F120" s="97"/>
      <c r="G120" s="97"/>
    </row>
    <row r="121" spans="2:7" s="42" customFormat="1" x14ac:dyDescent="0.25">
      <c r="B121" s="97"/>
      <c r="C121" s="97"/>
      <c r="D121" s="97"/>
      <c r="E121" s="97"/>
      <c r="F121" s="97"/>
      <c r="G121" s="97"/>
    </row>
    <row r="122" spans="2:7" s="42" customFormat="1" x14ac:dyDescent="0.25">
      <c r="B122" s="97"/>
      <c r="C122" s="97"/>
      <c r="D122" s="97"/>
      <c r="E122" s="97"/>
      <c r="F122" s="97"/>
      <c r="G122" s="97"/>
    </row>
    <row r="123" spans="2:7" s="42" customFormat="1" x14ac:dyDescent="0.25">
      <c r="B123" s="97"/>
      <c r="C123" s="97"/>
      <c r="D123" s="97"/>
      <c r="E123" s="97"/>
      <c r="F123" s="97"/>
      <c r="G123" s="97"/>
    </row>
    <row r="124" spans="2:7" s="42" customFormat="1" x14ac:dyDescent="0.25">
      <c r="B124" s="97"/>
      <c r="C124" s="97"/>
      <c r="D124" s="97"/>
      <c r="E124" s="97"/>
      <c r="F124" s="97"/>
      <c r="G124" s="97"/>
    </row>
    <row r="125" spans="2:7" s="42" customFormat="1" x14ac:dyDescent="0.25">
      <c r="B125" s="97"/>
      <c r="C125" s="97"/>
      <c r="D125" s="97"/>
      <c r="E125" s="97"/>
      <c r="F125" s="97"/>
      <c r="G125" s="97"/>
    </row>
    <row r="126" spans="2:7" s="42" customFormat="1" x14ac:dyDescent="0.25">
      <c r="B126" s="97"/>
      <c r="C126" s="97"/>
      <c r="D126" s="97"/>
      <c r="E126" s="97"/>
      <c r="F126" s="97"/>
      <c r="G126" s="97"/>
    </row>
    <row r="127" spans="2:7" s="42" customFormat="1" x14ac:dyDescent="0.25">
      <c r="B127" s="97"/>
      <c r="C127" s="97"/>
      <c r="D127" s="97"/>
      <c r="E127" s="97"/>
      <c r="F127" s="97"/>
      <c r="G127" s="97"/>
    </row>
    <row r="128" spans="2:7" s="42" customFormat="1" x14ac:dyDescent="0.25">
      <c r="B128" s="97"/>
      <c r="C128" s="97"/>
      <c r="D128" s="97"/>
      <c r="E128" s="97"/>
      <c r="F128" s="97"/>
      <c r="G128" s="97"/>
    </row>
    <row r="129" spans="2:7" s="42" customFormat="1" x14ac:dyDescent="0.25">
      <c r="B129" s="97"/>
      <c r="C129" s="97"/>
      <c r="D129" s="97"/>
      <c r="E129" s="97"/>
      <c r="F129" s="97"/>
      <c r="G129" s="97"/>
    </row>
    <row r="130" spans="2:7" s="42" customFormat="1" x14ac:dyDescent="0.25">
      <c r="B130" s="97"/>
      <c r="C130" s="97"/>
      <c r="D130" s="97"/>
      <c r="E130" s="97"/>
      <c r="F130" s="97"/>
      <c r="G130" s="97"/>
    </row>
    <row r="131" spans="2:7" s="42" customFormat="1" x14ac:dyDescent="0.25">
      <c r="B131" s="97"/>
      <c r="C131" s="97"/>
      <c r="D131" s="97"/>
      <c r="E131" s="97"/>
      <c r="F131" s="97"/>
      <c r="G131" s="97"/>
    </row>
    <row r="132" spans="2:7" s="42" customFormat="1" x14ac:dyDescent="0.25">
      <c r="B132" s="97"/>
      <c r="C132" s="97"/>
      <c r="D132" s="97"/>
      <c r="E132" s="97"/>
      <c r="F132" s="97"/>
      <c r="G132" s="97"/>
    </row>
    <row r="133" spans="2:7" s="42" customFormat="1" x14ac:dyDescent="0.25">
      <c r="B133" s="97"/>
      <c r="C133" s="97"/>
      <c r="D133" s="97"/>
      <c r="E133" s="97"/>
      <c r="F133" s="97"/>
      <c r="G133" s="97"/>
    </row>
    <row r="134" spans="2:7" s="42" customFormat="1" x14ac:dyDescent="0.25">
      <c r="B134" s="97"/>
      <c r="C134" s="97"/>
      <c r="D134" s="97"/>
      <c r="E134" s="97"/>
      <c r="F134" s="97"/>
      <c r="G134" s="97"/>
    </row>
    <row r="135" spans="2:7" s="42" customFormat="1" x14ac:dyDescent="0.25">
      <c r="B135" s="97"/>
      <c r="C135" s="97"/>
      <c r="D135" s="97"/>
      <c r="E135" s="97"/>
      <c r="F135" s="97"/>
      <c r="G135" s="97"/>
    </row>
    <row r="136" spans="2:7" s="42" customFormat="1" x14ac:dyDescent="0.25">
      <c r="B136" s="97"/>
      <c r="C136" s="97"/>
      <c r="D136" s="97"/>
      <c r="E136" s="97"/>
      <c r="F136" s="97"/>
      <c r="G136" s="97"/>
    </row>
    <row r="137" spans="2:7" s="42" customFormat="1" x14ac:dyDescent="0.25">
      <c r="B137" s="97"/>
      <c r="C137" s="97"/>
      <c r="D137" s="97"/>
      <c r="E137" s="97"/>
      <c r="F137" s="97"/>
      <c r="G137" s="97"/>
    </row>
    <row r="138" spans="2:7" s="42" customFormat="1" x14ac:dyDescent="0.25">
      <c r="B138" s="97"/>
      <c r="C138" s="97"/>
      <c r="D138" s="97"/>
      <c r="E138" s="97"/>
      <c r="F138" s="97"/>
      <c r="G138" s="97"/>
    </row>
    <row r="139" spans="2:7" s="42" customFormat="1" x14ac:dyDescent="0.25">
      <c r="B139" s="97"/>
      <c r="C139" s="97"/>
      <c r="D139" s="97"/>
      <c r="E139" s="97"/>
      <c r="F139" s="97"/>
      <c r="G139" s="97"/>
    </row>
    <row r="140" spans="2:7" s="42" customFormat="1" x14ac:dyDescent="0.25">
      <c r="B140" s="97"/>
      <c r="C140" s="97"/>
      <c r="D140" s="97"/>
      <c r="E140" s="97"/>
      <c r="F140" s="97"/>
      <c r="G140" s="97"/>
    </row>
    <row r="141" spans="2:7" s="42" customFormat="1" x14ac:dyDescent="0.25">
      <c r="B141" s="97"/>
      <c r="C141" s="97"/>
      <c r="D141" s="97"/>
      <c r="E141" s="97"/>
      <c r="F141" s="97"/>
      <c r="G141" s="97"/>
    </row>
    <row r="142" spans="2:7" s="42" customFormat="1" x14ac:dyDescent="0.25">
      <c r="B142" s="97"/>
      <c r="C142" s="97"/>
      <c r="D142" s="97"/>
      <c r="E142" s="97"/>
      <c r="F142" s="97"/>
      <c r="G142" s="97"/>
    </row>
    <row r="143" spans="2:7" s="42" customFormat="1" x14ac:dyDescent="0.25">
      <c r="B143" s="97"/>
      <c r="C143" s="97"/>
      <c r="D143" s="97"/>
      <c r="E143" s="97"/>
      <c r="F143" s="97"/>
      <c r="G143" s="97"/>
    </row>
    <row r="144" spans="2:7" s="42" customFormat="1" x14ac:dyDescent="0.25">
      <c r="B144" s="97"/>
      <c r="C144" s="97"/>
      <c r="D144" s="97"/>
      <c r="E144" s="97"/>
      <c r="F144" s="97"/>
      <c r="G144" s="97"/>
    </row>
    <row r="145" spans="2:7" s="42" customFormat="1" x14ac:dyDescent="0.25">
      <c r="B145" s="97"/>
      <c r="C145" s="97"/>
      <c r="D145" s="97"/>
      <c r="E145" s="97"/>
      <c r="F145" s="97"/>
      <c r="G145" s="97"/>
    </row>
    <row r="146" spans="2:7" s="42" customFormat="1" x14ac:dyDescent="0.25">
      <c r="B146" s="97"/>
      <c r="C146" s="97"/>
      <c r="D146" s="97"/>
      <c r="E146" s="97"/>
      <c r="F146" s="97"/>
      <c r="G146" s="97"/>
    </row>
    <row r="147" spans="2:7" s="42" customFormat="1" x14ac:dyDescent="0.25">
      <c r="B147" s="97"/>
      <c r="C147" s="97"/>
      <c r="D147" s="97"/>
      <c r="E147" s="97"/>
      <c r="F147" s="97"/>
      <c r="G147" s="97"/>
    </row>
    <row r="148" spans="2:7" s="42" customFormat="1" x14ac:dyDescent="0.25">
      <c r="B148" s="97"/>
      <c r="C148" s="97"/>
      <c r="D148" s="97"/>
      <c r="E148" s="97"/>
      <c r="F148" s="97"/>
      <c r="G148" s="97"/>
    </row>
    <row r="149" spans="2:7" s="42" customFormat="1" x14ac:dyDescent="0.25">
      <c r="B149" s="97"/>
      <c r="C149" s="97"/>
      <c r="D149" s="97"/>
      <c r="E149" s="97"/>
      <c r="F149" s="97"/>
      <c r="G149" s="97"/>
    </row>
    <row r="150" spans="2:7" s="42" customFormat="1" x14ac:dyDescent="0.25">
      <c r="B150" s="97"/>
      <c r="C150" s="97"/>
      <c r="D150" s="97"/>
      <c r="E150" s="97"/>
      <c r="F150" s="97"/>
      <c r="G150" s="97"/>
    </row>
    <row r="151" spans="2:7" s="42" customFormat="1" x14ac:dyDescent="0.25">
      <c r="B151" s="97"/>
      <c r="C151" s="97"/>
      <c r="D151" s="97"/>
      <c r="E151" s="97"/>
      <c r="F151" s="97"/>
      <c r="G151" s="97"/>
    </row>
    <row r="152" spans="2:7" s="42" customFormat="1" x14ac:dyDescent="0.25">
      <c r="B152" s="97"/>
      <c r="C152" s="97"/>
      <c r="D152" s="97"/>
      <c r="E152" s="97"/>
      <c r="F152" s="97"/>
      <c r="G152" s="97"/>
    </row>
    <row r="153" spans="2:7" s="42" customFormat="1" x14ac:dyDescent="0.25">
      <c r="B153" s="97"/>
      <c r="C153" s="97"/>
      <c r="D153" s="97"/>
      <c r="E153" s="97"/>
      <c r="F153" s="97"/>
      <c r="G153" s="97"/>
    </row>
    <row r="154" spans="2:7" s="42" customFormat="1" x14ac:dyDescent="0.25">
      <c r="B154" s="97"/>
      <c r="C154" s="97"/>
      <c r="D154" s="97"/>
      <c r="E154" s="97"/>
      <c r="F154" s="97"/>
      <c r="G154" s="97"/>
    </row>
    <row r="155" spans="2:7" s="42" customFormat="1" x14ac:dyDescent="0.25">
      <c r="B155" s="97"/>
      <c r="C155" s="97"/>
      <c r="D155" s="97"/>
      <c r="E155" s="97"/>
      <c r="F155" s="97"/>
      <c r="G155" s="97"/>
    </row>
    <row r="156" spans="2:7" s="42" customFormat="1" x14ac:dyDescent="0.25">
      <c r="B156" s="97"/>
      <c r="C156" s="97"/>
      <c r="D156" s="97"/>
      <c r="E156" s="97"/>
      <c r="F156" s="97"/>
      <c r="G156" s="97"/>
    </row>
    <row r="157" spans="2:7" s="42" customFormat="1" x14ac:dyDescent="0.25">
      <c r="B157" s="97"/>
      <c r="C157" s="97"/>
      <c r="D157" s="97"/>
      <c r="E157" s="97"/>
      <c r="F157" s="97"/>
      <c r="G157" s="97"/>
    </row>
    <row r="158" spans="2:7" s="42" customFormat="1" x14ac:dyDescent="0.25">
      <c r="B158" s="97"/>
      <c r="C158" s="97"/>
      <c r="D158" s="97"/>
      <c r="E158" s="97"/>
      <c r="F158" s="97"/>
      <c r="G158" s="97"/>
    </row>
    <row r="159" spans="2:7" s="42" customFormat="1" x14ac:dyDescent="0.25">
      <c r="B159" s="97"/>
      <c r="C159" s="97"/>
      <c r="D159" s="97"/>
      <c r="E159" s="97"/>
      <c r="F159" s="97"/>
      <c r="G159" s="97"/>
    </row>
    <row r="160" spans="2:7" s="42" customFormat="1" x14ac:dyDescent="0.25">
      <c r="B160" s="97"/>
      <c r="C160" s="97"/>
      <c r="D160" s="97"/>
      <c r="E160" s="97"/>
      <c r="F160" s="97"/>
      <c r="G160" s="97"/>
    </row>
    <row r="161" spans="2:7" s="42" customFormat="1" x14ac:dyDescent="0.25">
      <c r="B161" s="97"/>
      <c r="C161" s="97"/>
      <c r="D161" s="97"/>
      <c r="E161" s="97"/>
      <c r="F161" s="97"/>
      <c r="G161" s="97"/>
    </row>
    <row r="162" spans="2:7" s="42" customFormat="1" x14ac:dyDescent="0.25">
      <c r="B162" s="97"/>
      <c r="C162" s="97"/>
      <c r="D162" s="97"/>
      <c r="E162" s="97"/>
      <c r="F162" s="97"/>
      <c r="G162" s="97"/>
    </row>
    <row r="163" spans="2:7" s="42" customFormat="1" x14ac:dyDescent="0.25">
      <c r="B163" s="97"/>
      <c r="C163" s="97"/>
      <c r="D163" s="97"/>
      <c r="E163" s="97"/>
      <c r="F163" s="97"/>
      <c r="G163" s="97"/>
    </row>
    <row r="164" spans="2:7" s="42" customFormat="1" x14ac:dyDescent="0.25">
      <c r="B164" s="97"/>
      <c r="C164" s="97"/>
      <c r="D164" s="97"/>
      <c r="E164" s="97"/>
      <c r="F164" s="97"/>
      <c r="G164" s="97"/>
    </row>
    <row r="165" spans="2:7" s="42" customFormat="1" x14ac:dyDescent="0.25">
      <c r="B165" s="97"/>
      <c r="C165" s="97"/>
      <c r="D165" s="97"/>
      <c r="E165" s="97"/>
      <c r="F165" s="97"/>
      <c r="G165" s="97"/>
    </row>
    <row r="166" spans="2:7" s="42" customFormat="1" x14ac:dyDescent="0.25">
      <c r="B166" s="97"/>
      <c r="C166" s="97"/>
      <c r="D166" s="97"/>
      <c r="E166" s="97"/>
      <c r="F166" s="97"/>
      <c r="G166" s="97"/>
    </row>
    <row r="167" spans="2:7" s="42" customFormat="1" x14ac:dyDescent="0.25">
      <c r="B167" s="97"/>
      <c r="C167" s="97"/>
      <c r="D167" s="97"/>
      <c r="E167" s="97"/>
      <c r="F167" s="97"/>
      <c r="G167" s="97"/>
    </row>
    <row r="168" spans="2:7" s="42" customFormat="1" x14ac:dyDescent="0.25">
      <c r="B168" s="97"/>
      <c r="C168" s="97"/>
      <c r="D168" s="97"/>
      <c r="E168" s="97"/>
      <c r="F168" s="97"/>
      <c r="G168" s="97"/>
    </row>
    <row r="169" spans="2:7" s="42" customFormat="1" x14ac:dyDescent="0.25">
      <c r="B169" s="97"/>
      <c r="C169" s="97"/>
      <c r="D169" s="97"/>
      <c r="E169" s="97"/>
      <c r="F169" s="97"/>
      <c r="G169" s="97"/>
    </row>
    <row r="170" spans="2:7" s="42" customFormat="1" x14ac:dyDescent="0.25">
      <c r="B170" s="97"/>
      <c r="C170" s="97"/>
      <c r="D170" s="97"/>
      <c r="E170" s="97"/>
      <c r="F170" s="97"/>
      <c r="G170" s="97"/>
    </row>
    <row r="171" spans="2:7" s="42" customFormat="1" x14ac:dyDescent="0.25">
      <c r="B171" s="97"/>
      <c r="C171" s="97"/>
      <c r="D171" s="97"/>
      <c r="E171" s="97"/>
      <c r="F171" s="97"/>
      <c r="G171" s="97"/>
    </row>
    <row r="172" spans="2:7" s="42" customFormat="1" x14ac:dyDescent="0.25">
      <c r="B172" s="97"/>
      <c r="C172" s="97"/>
      <c r="D172" s="97"/>
      <c r="E172" s="97"/>
      <c r="F172" s="97"/>
      <c r="G172" s="97"/>
    </row>
    <row r="173" spans="2:7" s="42" customFormat="1" x14ac:dyDescent="0.25">
      <c r="B173" s="97"/>
      <c r="C173" s="97"/>
      <c r="D173" s="97"/>
      <c r="E173" s="97"/>
      <c r="F173" s="97"/>
      <c r="G173" s="97"/>
    </row>
    <row r="174" spans="2:7" s="42" customFormat="1" x14ac:dyDescent="0.25">
      <c r="B174" s="97"/>
      <c r="C174" s="97"/>
      <c r="D174" s="97"/>
      <c r="E174" s="97"/>
      <c r="F174" s="97"/>
      <c r="G174" s="97"/>
    </row>
    <row r="175" spans="2:7" s="42" customFormat="1" x14ac:dyDescent="0.25">
      <c r="B175" s="97"/>
      <c r="C175" s="97"/>
      <c r="D175" s="97"/>
      <c r="E175" s="97"/>
      <c r="F175" s="97"/>
      <c r="G175" s="97"/>
    </row>
    <row r="176" spans="2:7" s="42" customFormat="1" x14ac:dyDescent="0.25">
      <c r="B176" s="97"/>
      <c r="C176" s="97"/>
      <c r="D176" s="97"/>
      <c r="E176" s="97"/>
      <c r="F176" s="97"/>
      <c r="G176" s="97"/>
    </row>
    <row r="177" spans="2:7" s="42" customFormat="1" x14ac:dyDescent="0.25">
      <c r="B177" s="97"/>
      <c r="C177" s="97"/>
      <c r="D177" s="97"/>
      <c r="E177" s="97"/>
      <c r="F177" s="97"/>
      <c r="G177" s="97"/>
    </row>
    <row r="178" spans="2:7" s="42" customFormat="1" x14ac:dyDescent="0.25">
      <c r="B178" s="97"/>
      <c r="C178" s="97"/>
      <c r="D178" s="97"/>
      <c r="E178" s="97"/>
      <c r="F178" s="97"/>
      <c r="G178" s="97"/>
    </row>
    <row r="179" spans="2:7" s="42" customFormat="1" x14ac:dyDescent="0.25">
      <c r="B179" s="97"/>
      <c r="C179" s="97"/>
      <c r="D179" s="97"/>
      <c r="E179" s="97"/>
      <c r="F179" s="97"/>
      <c r="G179" s="97"/>
    </row>
    <row r="180" spans="2:7" s="42" customFormat="1" x14ac:dyDescent="0.25">
      <c r="B180" s="97"/>
      <c r="C180" s="97"/>
      <c r="D180" s="97"/>
      <c r="E180" s="97"/>
      <c r="F180" s="97"/>
      <c r="G180" s="97"/>
    </row>
    <row r="181" spans="2:7" s="42" customFormat="1" x14ac:dyDescent="0.25">
      <c r="B181" s="97"/>
      <c r="C181" s="97"/>
      <c r="D181" s="97"/>
      <c r="E181" s="97"/>
      <c r="F181" s="97"/>
      <c r="G181" s="97"/>
    </row>
    <row r="182" spans="2:7" s="42" customFormat="1" x14ac:dyDescent="0.25">
      <c r="B182" s="97"/>
      <c r="C182" s="97"/>
      <c r="D182" s="97"/>
      <c r="E182" s="97"/>
      <c r="F182" s="97"/>
      <c r="G182" s="97"/>
    </row>
    <row r="183" spans="2:7" s="42" customFormat="1" x14ac:dyDescent="0.25">
      <c r="B183" s="97"/>
      <c r="C183" s="97"/>
      <c r="D183" s="97"/>
      <c r="E183" s="97"/>
      <c r="F183" s="97"/>
      <c r="G183" s="97"/>
    </row>
    <row r="184" spans="2:7" s="42" customFormat="1" x14ac:dyDescent="0.25">
      <c r="B184" s="97"/>
      <c r="C184" s="97"/>
      <c r="D184" s="97"/>
      <c r="E184" s="97"/>
      <c r="F184" s="97"/>
      <c r="G184" s="97"/>
    </row>
    <row r="185" spans="2:7" s="42" customFormat="1" x14ac:dyDescent="0.25">
      <c r="B185" s="97"/>
      <c r="C185" s="97"/>
      <c r="D185" s="97"/>
      <c r="E185" s="97"/>
      <c r="F185" s="97"/>
      <c r="G185" s="97"/>
    </row>
    <row r="186" spans="2:7" s="42" customFormat="1" x14ac:dyDescent="0.25">
      <c r="B186" s="97"/>
      <c r="C186" s="97"/>
      <c r="D186" s="97"/>
      <c r="E186" s="97"/>
      <c r="F186" s="97"/>
      <c r="G186" s="97"/>
    </row>
    <row r="187" spans="2:7" s="42" customFormat="1" x14ac:dyDescent="0.25">
      <c r="B187" s="97"/>
      <c r="C187" s="97"/>
      <c r="D187" s="97"/>
      <c r="E187" s="97"/>
      <c r="F187" s="97"/>
      <c r="G187" s="97"/>
    </row>
    <row r="188" spans="2:7" s="42" customFormat="1" x14ac:dyDescent="0.25">
      <c r="B188" s="97"/>
      <c r="C188" s="97"/>
      <c r="D188" s="97"/>
      <c r="E188" s="97"/>
      <c r="F188" s="97"/>
      <c r="G188" s="97"/>
    </row>
    <row r="189" spans="2:7" s="42" customFormat="1" x14ac:dyDescent="0.25">
      <c r="B189" s="97"/>
      <c r="C189" s="97"/>
      <c r="D189" s="97"/>
      <c r="E189" s="97"/>
      <c r="F189" s="97"/>
      <c r="G189" s="97"/>
    </row>
    <row r="190" spans="2:7" s="42" customFormat="1" x14ac:dyDescent="0.25">
      <c r="B190" s="97"/>
      <c r="C190" s="97"/>
      <c r="D190" s="97"/>
      <c r="E190" s="97"/>
      <c r="F190" s="97"/>
      <c r="G190" s="97"/>
    </row>
    <row r="191" spans="2:7" s="42" customFormat="1" x14ac:dyDescent="0.25">
      <c r="B191" s="97"/>
      <c r="C191" s="97"/>
      <c r="D191" s="97"/>
      <c r="E191" s="97"/>
      <c r="F191" s="97"/>
      <c r="G191" s="97"/>
    </row>
    <row r="192" spans="2:7" s="42" customFormat="1" x14ac:dyDescent="0.25">
      <c r="B192" s="97"/>
      <c r="C192" s="97"/>
      <c r="D192" s="97"/>
      <c r="E192" s="97"/>
      <c r="F192" s="97"/>
      <c r="G192" s="97"/>
    </row>
    <row r="193" spans="2:7" s="42" customFormat="1" x14ac:dyDescent="0.25">
      <c r="B193" s="97"/>
      <c r="C193" s="97"/>
      <c r="D193" s="97"/>
      <c r="E193" s="97"/>
      <c r="F193" s="97"/>
      <c r="G193" s="97"/>
    </row>
    <row r="194" spans="2:7" s="42" customFormat="1" x14ac:dyDescent="0.25">
      <c r="B194" s="97"/>
      <c r="C194" s="97"/>
      <c r="D194" s="97"/>
      <c r="E194" s="97"/>
      <c r="F194" s="97"/>
      <c r="G194" s="97"/>
    </row>
    <row r="195" spans="2:7" s="42" customFormat="1" x14ac:dyDescent="0.25">
      <c r="B195" s="97"/>
      <c r="C195" s="97"/>
      <c r="D195" s="97"/>
      <c r="E195" s="97"/>
      <c r="F195" s="97"/>
      <c r="G195" s="97"/>
    </row>
    <row r="196" spans="2:7" s="42" customFormat="1" x14ac:dyDescent="0.25">
      <c r="B196" s="97"/>
      <c r="C196" s="97"/>
      <c r="D196" s="97"/>
      <c r="E196" s="97"/>
      <c r="F196" s="97"/>
      <c r="G196" s="97"/>
    </row>
    <row r="197" spans="2:7" s="42" customFormat="1" x14ac:dyDescent="0.25">
      <c r="B197" s="97"/>
      <c r="C197" s="97"/>
      <c r="D197" s="97"/>
      <c r="E197" s="97"/>
      <c r="F197" s="97"/>
      <c r="G197" s="97"/>
    </row>
    <row r="198" spans="2:7" s="42" customFormat="1" x14ac:dyDescent="0.25">
      <c r="B198" s="97"/>
      <c r="C198" s="97"/>
      <c r="D198" s="97"/>
      <c r="E198" s="97"/>
      <c r="F198" s="97"/>
      <c r="G198" s="97"/>
    </row>
    <row r="199" spans="2:7" s="42" customFormat="1" x14ac:dyDescent="0.25">
      <c r="B199" s="97"/>
      <c r="C199" s="97"/>
      <c r="D199" s="97"/>
      <c r="E199" s="97"/>
      <c r="F199" s="97"/>
      <c r="G199" s="97"/>
    </row>
    <row r="200" spans="2:7" s="42" customFormat="1" x14ac:dyDescent="0.25">
      <c r="B200" s="97"/>
      <c r="C200" s="97"/>
      <c r="D200" s="97"/>
      <c r="E200" s="97"/>
      <c r="F200" s="97"/>
      <c r="G200" s="97"/>
    </row>
    <row r="201" spans="2:7" s="42" customFormat="1" x14ac:dyDescent="0.25">
      <c r="B201" s="97"/>
      <c r="C201" s="97"/>
      <c r="D201" s="97"/>
      <c r="E201" s="97"/>
      <c r="F201" s="97"/>
      <c r="G201" s="97"/>
    </row>
    <row r="202" spans="2:7" s="42" customFormat="1" x14ac:dyDescent="0.25">
      <c r="B202" s="97"/>
      <c r="C202" s="97"/>
      <c r="D202" s="97"/>
      <c r="E202" s="97"/>
      <c r="F202" s="97"/>
      <c r="G202" s="97"/>
    </row>
    <row r="203" spans="2:7" s="42" customFormat="1" x14ac:dyDescent="0.25">
      <c r="B203" s="97"/>
      <c r="C203" s="97"/>
      <c r="D203" s="97"/>
      <c r="E203" s="97"/>
      <c r="F203" s="97"/>
      <c r="G203" s="97"/>
    </row>
    <row r="204" spans="2:7" s="42" customFormat="1" x14ac:dyDescent="0.25">
      <c r="B204" s="97"/>
      <c r="C204" s="97"/>
      <c r="D204" s="97"/>
      <c r="E204" s="97"/>
      <c r="F204" s="97"/>
      <c r="G204" s="97"/>
    </row>
    <row r="205" spans="2:7" s="42" customFormat="1" x14ac:dyDescent="0.25">
      <c r="B205" s="97"/>
      <c r="C205" s="97"/>
      <c r="D205" s="97"/>
      <c r="E205" s="97"/>
      <c r="F205" s="97"/>
      <c r="G205" s="97"/>
    </row>
    <row r="206" spans="2:7" s="42" customFormat="1" x14ac:dyDescent="0.25">
      <c r="B206" s="97"/>
      <c r="C206" s="97"/>
      <c r="D206" s="97"/>
      <c r="E206" s="97"/>
      <c r="F206" s="97"/>
      <c r="G206" s="97"/>
    </row>
    <row r="207" spans="2:7" s="42" customFormat="1" x14ac:dyDescent="0.25">
      <c r="B207" s="97"/>
      <c r="C207" s="97"/>
      <c r="D207" s="97"/>
      <c r="E207" s="97"/>
      <c r="F207" s="97"/>
      <c r="G207" s="97"/>
    </row>
    <row r="208" spans="2:7" s="42" customFormat="1" x14ac:dyDescent="0.25">
      <c r="B208" s="97"/>
      <c r="C208" s="97"/>
      <c r="D208" s="97"/>
      <c r="E208" s="97"/>
      <c r="F208" s="97"/>
      <c r="G208" s="97"/>
    </row>
    <row r="209" spans="2:7" s="42" customFormat="1" x14ac:dyDescent="0.25">
      <c r="B209" s="97"/>
      <c r="C209" s="97"/>
      <c r="D209" s="97"/>
      <c r="E209" s="97"/>
      <c r="F209" s="97"/>
      <c r="G209" s="97"/>
    </row>
    <row r="210" spans="2:7" s="42" customFormat="1" x14ac:dyDescent="0.25">
      <c r="B210" s="97"/>
      <c r="C210" s="97"/>
      <c r="D210" s="97"/>
      <c r="E210" s="97"/>
      <c r="F210" s="97"/>
      <c r="G210" s="97"/>
    </row>
    <row r="211" spans="2:7" s="42" customFormat="1" x14ac:dyDescent="0.25">
      <c r="B211" s="97"/>
      <c r="C211" s="97"/>
      <c r="D211" s="97"/>
      <c r="E211" s="97"/>
      <c r="F211" s="97"/>
      <c r="G211" s="97"/>
    </row>
    <row r="212" spans="2:7" s="42" customFormat="1" x14ac:dyDescent="0.25">
      <c r="B212" s="97"/>
      <c r="C212" s="97"/>
      <c r="D212" s="97"/>
      <c r="E212" s="97"/>
      <c r="F212" s="97"/>
      <c r="G212" s="97"/>
    </row>
    <row r="213" spans="2:7" s="42" customFormat="1" x14ac:dyDescent="0.25">
      <c r="B213" s="97"/>
      <c r="C213" s="97"/>
      <c r="D213" s="97"/>
      <c r="E213" s="97"/>
      <c r="F213" s="97"/>
      <c r="G213" s="97"/>
    </row>
    <row r="214" spans="2:7" s="42" customFormat="1" x14ac:dyDescent="0.25">
      <c r="B214" s="97"/>
      <c r="C214" s="97"/>
      <c r="D214" s="97"/>
      <c r="E214" s="97"/>
      <c r="F214" s="97"/>
      <c r="G214" s="97"/>
    </row>
    <row r="215" spans="2:7" s="42" customFormat="1" x14ac:dyDescent="0.25">
      <c r="B215" s="97"/>
      <c r="C215" s="97"/>
      <c r="D215" s="97"/>
      <c r="E215" s="97"/>
      <c r="F215" s="97"/>
      <c r="G215" s="97"/>
    </row>
    <row r="216" spans="2:7" s="42" customFormat="1" x14ac:dyDescent="0.25">
      <c r="B216" s="97"/>
      <c r="C216" s="97"/>
      <c r="D216" s="97"/>
      <c r="E216" s="97"/>
      <c r="F216" s="97"/>
      <c r="G216" s="97"/>
    </row>
    <row r="217" spans="2:7" s="42" customFormat="1" x14ac:dyDescent="0.25">
      <c r="B217" s="97"/>
      <c r="C217" s="97"/>
      <c r="D217" s="97"/>
      <c r="E217" s="97"/>
      <c r="F217" s="97"/>
      <c r="G217" s="97"/>
    </row>
    <row r="218" spans="2:7" s="42" customFormat="1" x14ac:dyDescent="0.25">
      <c r="B218" s="97"/>
      <c r="C218" s="97"/>
      <c r="D218" s="97"/>
      <c r="E218" s="97"/>
      <c r="F218" s="97"/>
      <c r="G218" s="97"/>
    </row>
    <row r="219" spans="2:7" s="42" customFormat="1" x14ac:dyDescent="0.25">
      <c r="B219" s="97"/>
      <c r="C219" s="97"/>
      <c r="D219" s="97"/>
      <c r="E219" s="97"/>
      <c r="F219" s="97"/>
      <c r="G219" s="97"/>
    </row>
    <row r="220" spans="2:7" s="42" customFormat="1" x14ac:dyDescent="0.25">
      <c r="B220" s="97"/>
      <c r="C220" s="97"/>
      <c r="D220" s="97"/>
      <c r="E220" s="97"/>
      <c r="F220" s="97"/>
      <c r="G220" s="97"/>
    </row>
    <row r="221" spans="2:7" s="42" customFormat="1" x14ac:dyDescent="0.25">
      <c r="B221" s="97"/>
      <c r="C221" s="97"/>
      <c r="D221" s="97"/>
      <c r="E221" s="97"/>
      <c r="F221" s="97"/>
      <c r="G221" s="97"/>
    </row>
    <row r="222" spans="2:7" s="42" customFormat="1" x14ac:dyDescent="0.25">
      <c r="B222" s="97"/>
      <c r="C222" s="97"/>
      <c r="D222" s="97"/>
      <c r="E222" s="97"/>
      <c r="F222" s="97"/>
      <c r="G222" s="97"/>
    </row>
    <row r="223" spans="2:7" s="42" customFormat="1" x14ac:dyDescent="0.25">
      <c r="B223" s="97"/>
      <c r="C223" s="97"/>
      <c r="D223" s="97"/>
      <c r="E223" s="97"/>
      <c r="F223" s="97"/>
      <c r="G223" s="97"/>
    </row>
    <row r="224" spans="2:7" s="42" customFormat="1" x14ac:dyDescent="0.25">
      <c r="B224" s="97"/>
      <c r="C224" s="97"/>
      <c r="D224" s="97"/>
      <c r="E224" s="97"/>
      <c r="F224" s="97"/>
      <c r="G224" s="97"/>
    </row>
    <row r="225" spans="2:7" s="42" customFormat="1" x14ac:dyDescent="0.25">
      <c r="B225" s="97"/>
      <c r="C225" s="97"/>
      <c r="D225" s="97"/>
      <c r="E225" s="97"/>
      <c r="F225" s="97"/>
      <c r="G225" s="97"/>
    </row>
    <row r="226" spans="2:7" s="42" customFormat="1" x14ac:dyDescent="0.25">
      <c r="B226" s="97"/>
      <c r="C226" s="97"/>
      <c r="D226" s="97"/>
      <c r="E226" s="97"/>
      <c r="F226" s="97"/>
      <c r="G226" s="97"/>
    </row>
    <row r="227" spans="2:7" s="42" customFormat="1" x14ac:dyDescent="0.25">
      <c r="B227" s="97"/>
      <c r="C227" s="97"/>
      <c r="D227" s="97"/>
      <c r="E227" s="97"/>
      <c r="F227" s="97"/>
      <c r="G227" s="97"/>
    </row>
    <row r="228" spans="2:7" s="42" customFormat="1" x14ac:dyDescent="0.25">
      <c r="B228" s="97"/>
      <c r="C228" s="97"/>
      <c r="D228" s="97"/>
      <c r="E228" s="97"/>
      <c r="F228" s="97"/>
      <c r="G228" s="97"/>
    </row>
    <row r="229" spans="2:7" s="42" customFormat="1" x14ac:dyDescent="0.25">
      <c r="B229" s="97"/>
      <c r="C229" s="97"/>
      <c r="D229" s="97"/>
      <c r="E229" s="97"/>
      <c r="F229" s="97"/>
      <c r="G229" s="97"/>
    </row>
    <row r="230" spans="2:7" s="42" customFormat="1" x14ac:dyDescent="0.25">
      <c r="B230" s="97"/>
      <c r="C230" s="97"/>
      <c r="D230" s="97"/>
      <c r="E230" s="97"/>
      <c r="F230" s="97"/>
      <c r="G230" s="97"/>
    </row>
    <row r="231" spans="2:7" s="42" customFormat="1" x14ac:dyDescent="0.25">
      <c r="B231" s="97"/>
      <c r="C231" s="97"/>
      <c r="D231" s="97"/>
      <c r="E231" s="97"/>
      <c r="F231" s="97"/>
      <c r="G231" s="97"/>
    </row>
    <row r="232" spans="2:7" s="42" customFormat="1" x14ac:dyDescent="0.25">
      <c r="B232" s="97"/>
      <c r="C232" s="97"/>
      <c r="D232" s="97"/>
      <c r="E232" s="97"/>
      <c r="F232" s="97"/>
      <c r="G232" s="97"/>
    </row>
    <row r="233" spans="2:7" s="42" customFormat="1" x14ac:dyDescent="0.25">
      <c r="B233" s="97"/>
      <c r="C233" s="97"/>
      <c r="D233" s="97"/>
      <c r="E233" s="97"/>
      <c r="F233" s="97"/>
      <c r="G233" s="97"/>
    </row>
    <row r="234" spans="2:7" s="42" customFormat="1" x14ac:dyDescent="0.25">
      <c r="B234" s="97"/>
      <c r="C234" s="97"/>
      <c r="D234" s="97"/>
      <c r="E234" s="97"/>
      <c r="F234" s="97"/>
      <c r="G234" s="97"/>
    </row>
    <row r="235" spans="2:7" s="42" customFormat="1" x14ac:dyDescent="0.25">
      <c r="B235" s="97"/>
      <c r="C235" s="97"/>
      <c r="D235" s="97"/>
      <c r="E235" s="97"/>
      <c r="F235" s="97"/>
      <c r="G235" s="97"/>
    </row>
    <row r="236" spans="2:7" s="42" customFormat="1" x14ac:dyDescent="0.25">
      <c r="B236" s="97"/>
      <c r="C236" s="97"/>
      <c r="D236" s="97"/>
      <c r="E236" s="97"/>
      <c r="F236" s="97"/>
      <c r="G236" s="97"/>
    </row>
    <row r="237" spans="2:7" s="42" customFormat="1" x14ac:dyDescent="0.25">
      <c r="B237" s="97"/>
      <c r="C237" s="97"/>
      <c r="D237" s="97"/>
      <c r="E237" s="97"/>
      <c r="F237" s="97"/>
      <c r="G237" s="97"/>
    </row>
    <row r="238" spans="2:7" s="42" customFormat="1" x14ac:dyDescent="0.25">
      <c r="B238" s="97"/>
      <c r="C238" s="97"/>
      <c r="D238" s="97"/>
      <c r="E238" s="97"/>
      <c r="F238" s="97"/>
      <c r="G238" s="97"/>
    </row>
    <row r="239" spans="2:7" s="42" customFormat="1" x14ac:dyDescent="0.25">
      <c r="B239" s="97"/>
      <c r="C239" s="97"/>
      <c r="D239" s="97"/>
      <c r="E239" s="97"/>
      <c r="F239" s="97"/>
      <c r="G239" s="97"/>
    </row>
    <row r="240" spans="2:7" s="42" customFormat="1" x14ac:dyDescent="0.25">
      <c r="B240" s="97"/>
      <c r="C240" s="97"/>
      <c r="D240" s="97"/>
      <c r="E240" s="97"/>
      <c r="F240" s="97"/>
      <c r="G240" s="97"/>
    </row>
    <row r="241" spans="2:7" s="42" customFormat="1" x14ac:dyDescent="0.25">
      <c r="B241" s="97"/>
      <c r="C241" s="97"/>
      <c r="D241" s="97"/>
      <c r="E241" s="97"/>
      <c r="F241" s="97"/>
      <c r="G241" s="97"/>
    </row>
    <row r="242" spans="2:7" s="42" customFormat="1" x14ac:dyDescent="0.25">
      <c r="B242" s="97"/>
      <c r="C242" s="97"/>
      <c r="D242" s="97"/>
      <c r="E242" s="97"/>
      <c r="F242" s="97"/>
      <c r="G242" s="97"/>
    </row>
    <row r="243" spans="2:7" s="42" customFormat="1" x14ac:dyDescent="0.25">
      <c r="B243" s="97"/>
      <c r="C243" s="97"/>
      <c r="D243" s="97"/>
      <c r="E243" s="97"/>
      <c r="F243" s="97"/>
      <c r="G243" s="97"/>
    </row>
    <row r="244" spans="2:7" s="42" customFormat="1" x14ac:dyDescent="0.25">
      <c r="B244" s="97"/>
      <c r="C244" s="97"/>
      <c r="D244" s="97"/>
      <c r="E244" s="97"/>
      <c r="F244" s="97"/>
      <c r="G244" s="97"/>
    </row>
    <row r="245" spans="2:7" s="42" customFormat="1" x14ac:dyDescent="0.25">
      <c r="B245" s="97"/>
      <c r="C245" s="97"/>
      <c r="D245" s="97"/>
      <c r="E245" s="97"/>
      <c r="F245" s="97"/>
      <c r="G245" s="97"/>
    </row>
    <row r="246" spans="2:7" s="42" customFormat="1" x14ac:dyDescent="0.25">
      <c r="B246" s="97"/>
      <c r="C246" s="97"/>
      <c r="D246" s="97"/>
      <c r="E246" s="97"/>
      <c r="F246" s="97"/>
      <c r="G246" s="97"/>
    </row>
    <row r="247" spans="2:7" s="42" customFormat="1" x14ac:dyDescent="0.25">
      <c r="B247" s="97"/>
      <c r="C247" s="97"/>
      <c r="D247" s="97"/>
      <c r="E247" s="97"/>
      <c r="F247" s="97"/>
      <c r="G247" s="97"/>
    </row>
    <row r="248" spans="2:7" s="42" customFormat="1" x14ac:dyDescent="0.25">
      <c r="B248" s="97"/>
      <c r="C248" s="97"/>
      <c r="D248" s="97"/>
      <c r="E248" s="97"/>
      <c r="F248" s="97"/>
      <c r="G248" s="97"/>
    </row>
    <row r="249" spans="2:7" s="42" customFormat="1" x14ac:dyDescent="0.25">
      <c r="B249" s="97"/>
      <c r="C249" s="97"/>
      <c r="D249" s="97"/>
      <c r="E249" s="97"/>
      <c r="F249" s="97"/>
      <c r="G249" s="97"/>
    </row>
    <row r="250" spans="2:7" s="42" customFormat="1" x14ac:dyDescent="0.25">
      <c r="B250" s="97"/>
      <c r="C250" s="97"/>
      <c r="D250" s="97"/>
      <c r="E250" s="97"/>
      <c r="F250" s="97"/>
      <c r="G250" s="97"/>
    </row>
    <row r="251" spans="2:7" s="42" customFormat="1" x14ac:dyDescent="0.25">
      <c r="B251" s="97"/>
      <c r="C251" s="97"/>
      <c r="D251" s="97"/>
      <c r="E251" s="97"/>
      <c r="F251" s="97"/>
      <c r="G251" s="97"/>
    </row>
    <row r="252" spans="2:7" s="42" customFormat="1" x14ac:dyDescent="0.25">
      <c r="B252" s="97"/>
      <c r="C252" s="97"/>
      <c r="D252" s="97"/>
      <c r="E252" s="97"/>
      <c r="F252" s="97"/>
      <c r="G252" s="97"/>
    </row>
    <row r="253" spans="2:7" s="42" customFormat="1" x14ac:dyDescent="0.25">
      <c r="B253" s="97"/>
      <c r="C253" s="97"/>
      <c r="D253" s="97"/>
      <c r="E253" s="97"/>
      <c r="F253" s="97"/>
      <c r="G253" s="97"/>
    </row>
    <row r="254" spans="2:7" s="42" customFormat="1" x14ac:dyDescent="0.25">
      <c r="B254" s="97"/>
      <c r="C254" s="97"/>
      <c r="D254" s="97"/>
      <c r="E254" s="97"/>
      <c r="F254" s="97"/>
      <c r="G254" s="97"/>
    </row>
    <row r="255" spans="2:7" s="42" customFormat="1" x14ac:dyDescent="0.25">
      <c r="B255" s="97"/>
      <c r="C255" s="97"/>
      <c r="D255" s="97"/>
      <c r="E255" s="97"/>
      <c r="F255" s="97"/>
      <c r="G255" s="97"/>
    </row>
    <row r="256" spans="2:7" s="42" customFormat="1" x14ac:dyDescent="0.25">
      <c r="B256" s="97"/>
      <c r="C256" s="97"/>
      <c r="D256" s="97"/>
      <c r="E256" s="97"/>
      <c r="F256" s="97"/>
      <c r="G256" s="97"/>
    </row>
    <row r="257" spans="2:7" s="42" customFormat="1" x14ac:dyDescent="0.25">
      <c r="B257" s="97"/>
      <c r="C257" s="97"/>
      <c r="D257" s="97"/>
      <c r="E257" s="97"/>
      <c r="F257" s="97"/>
      <c r="G257" s="97"/>
    </row>
    <row r="258" spans="2:7" s="42" customFormat="1" x14ac:dyDescent="0.25">
      <c r="B258" s="97"/>
      <c r="C258" s="97"/>
      <c r="D258" s="97"/>
      <c r="E258" s="97"/>
      <c r="F258" s="97"/>
      <c r="G258" s="97"/>
    </row>
    <row r="259" spans="2:7" s="42" customFormat="1" x14ac:dyDescent="0.25">
      <c r="B259" s="97"/>
      <c r="C259" s="97"/>
      <c r="D259" s="97"/>
      <c r="E259" s="97"/>
      <c r="F259" s="97"/>
      <c r="G259" s="97"/>
    </row>
    <row r="260" spans="2:7" s="42" customFormat="1" x14ac:dyDescent="0.25">
      <c r="B260" s="97"/>
      <c r="C260" s="97"/>
      <c r="D260" s="97"/>
      <c r="E260" s="97"/>
      <c r="F260" s="97"/>
      <c r="G260" s="97"/>
    </row>
    <row r="261" spans="2:7" s="42" customFormat="1" x14ac:dyDescent="0.25">
      <c r="B261" s="97"/>
      <c r="C261" s="97"/>
      <c r="D261" s="97"/>
      <c r="E261" s="97"/>
      <c r="F261" s="97"/>
      <c r="G261" s="97"/>
    </row>
    <row r="262" spans="2:7" s="42" customFormat="1" x14ac:dyDescent="0.25">
      <c r="B262" s="97"/>
      <c r="C262" s="97"/>
      <c r="D262" s="97"/>
      <c r="E262" s="97"/>
      <c r="F262" s="97"/>
      <c r="G262" s="97"/>
    </row>
    <row r="263" spans="2:7" s="42" customFormat="1" x14ac:dyDescent="0.25">
      <c r="B263" s="97"/>
      <c r="C263" s="97"/>
      <c r="D263" s="97"/>
      <c r="E263" s="97"/>
      <c r="F263" s="97"/>
      <c r="G263" s="97"/>
    </row>
    <row r="264" spans="2:7" s="42" customFormat="1" x14ac:dyDescent="0.25">
      <c r="B264" s="97"/>
      <c r="C264" s="97"/>
      <c r="D264" s="97"/>
      <c r="E264" s="97"/>
      <c r="F264" s="97"/>
      <c r="G264" s="97"/>
    </row>
    <row r="265" spans="2:7" s="42" customFormat="1" x14ac:dyDescent="0.25">
      <c r="B265" s="97"/>
      <c r="C265" s="97"/>
      <c r="D265" s="97"/>
      <c r="E265" s="97"/>
      <c r="F265" s="97"/>
      <c r="G265" s="97"/>
    </row>
    <row r="266" spans="2:7" s="42" customFormat="1" x14ac:dyDescent="0.25">
      <c r="B266" s="97"/>
      <c r="C266" s="97"/>
      <c r="D266" s="97"/>
      <c r="E266" s="97"/>
      <c r="F266" s="97"/>
      <c r="G266" s="97"/>
    </row>
    <row r="267" spans="2:7" s="42" customFormat="1" x14ac:dyDescent="0.25">
      <c r="B267" s="97"/>
      <c r="C267" s="97"/>
      <c r="D267" s="97"/>
      <c r="E267" s="97"/>
      <c r="F267" s="97"/>
      <c r="G267" s="97"/>
    </row>
    <row r="268" spans="2:7" s="42" customFormat="1" x14ac:dyDescent="0.25">
      <c r="B268" s="97"/>
      <c r="C268" s="97"/>
      <c r="D268" s="97"/>
      <c r="E268" s="97"/>
      <c r="F268" s="97"/>
      <c r="G268" s="97"/>
    </row>
    <row r="269" spans="2:7" s="42" customFormat="1" x14ac:dyDescent="0.25">
      <c r="B269" s="97"/>
      <c r="C269" s="97"/>
      <c r="D269" s="97"/>
      <c r="E269" s="97"/>
      <c r="F269" s="97"/>
      <c r="G269" s="97"/>
    </row>
    <row r="270" spans="2:7" s="42" customFormat="1" x14ac:dyDescent="0.25">
      <c r="B270" s="97"/>
      <c r="C270" s="97"/>
      <c r="D270" s="97"/>
      <c r="E270" s="97"/>
      <c r="F270" s="97"/>
      <c r="G270" s="97"/>
    </row>
    <row r="271" spans="2:7" s="42" customFormat="1" x14ac:dyDescent="0.25">
      <c r="B271" s="97"/>
      <c r="C271" s="97"/>
      <c r="D271" s="97"/>
      <c r="E271" s="97"/>
      <c r="F271" s="97"/>
      <c r="G271" s="97"/>
    </row>
    <row r="272" spans="2:7" s="42" customFormat="1" x14ac:dyDescent="0.25">
      <c r="B272" s="97"/>
      <c r="C272" s="97"/>
      <c r="D272" s="97"/>
      <c r="E272" s="97"/>
      <c r="F272" s="97"/>
      <c r="G272" s="97"/>
    </row>
    <row r="273" spans="2:7" s="42" customFormat="1" x14ac:dyDescent="0.25">
      <c r="B273" s="97"/>
      <c r="C273" s="97"/>
      <c r="D273" s="97"/>
      <c r="E273" s="97"/>
      <c r="F273" s="97"/>
      <c r="G273" s="97"/>
    </row>
    <row r="274" spans="2:7" s="42" customFormat="1" x14ac:dyDescent="0.25">
      <c r="B274" s="97"/>
      <c r="C274" s="97"/>
      <c r="D274" s="97"/>
      <c r="E274" s="97"/>
      <c r="F274" s="97"/>
      <c r="G274" s="97"/>
    </row>
    <row r="275" spans="2:7" s="42" customFormat="1" x14ac:dyDescent="0.25">
      <c r="B275" s="97"/>
      <c r="C275" s="97"/>
      <c r="D275" s="97"/>
      <c r="E275" s="97"/>
      <c r="F275" s="97"/>
      <c r="G275" s="97"/>
    </row>
    <row r="276" spans="2:7" s="42" customFormat="1" x14ac:dyDescent="0.25">
      <c r="B276" s="97"/>
      <c r="C276" s="97"/>
      <c r="D276" s="97"/>
      <c r="E276" s="97"/>
      <c r="F276" s="97"/>
      <c r="G276" s="97"/>
    </row>
    <row r="277" spans="2:7" s="42" customFormat="1" x14ac:dyDescent="0.25">
      <c r="B277" s="97"/>
      <c r="C277" s="97"/>
      <c r="D277" s="97"/>
      <c r="E277" s="97"/>
      <c r="F277" s="97"/>
      <c r="G277" s="97"/>
    </row>
    <row r="278" spans="2:7" s="42" customFormat="1" x14ac:dyDescent="0.25">
      <c r="B278" s="97"/>
      <c r="C278" s="97"/>
      <c r="D278" s="97"/>
      <c r="E278" s="97"/>
      <c r="F278" s="97"/>
      <c r="G278" s="97"/>
    </row>
    <row r="279" spans="2:7" s="42" customFormat="1" x14ac:dyDescent="0.25">
      <c r="B279" s="97"/>
      <c r="C279" s="97"/>
      <c r="D279" s="97"/>
      <c r="E279" s="97"/>
      <c r="F279" s="97"/>
      <c r="G279" s="97"/>
    </row>
    <row r="280" spans="2:7" s="42" customFormat="1" x14ac:dyDescent="0.25">
      <c r="B280" s="97"/>
      <c r="C280" s="97"/>
      <c r="D280" s="97"/>
      <c r="E280" s="97"/>
      <c r="F280" s="97"/>
      <c r="G280" s="97"/>
    </row>
    <row r="281" spans="2:7" s="42" customFormat="1" x14ac:dyDescent="0.25">
      <c r="B281" s="97"/>
      <c r="C281" s="97"/>
      <c r="D281" s="97"/>
      <c r="E281" s="97"/>
      <c r="F281" s="97"/>
      <c r="G281" s="97"/>
    </row>
    <row r="282" spans="2:7" s="42" customFormat="1" x14ac:dyDescent="0.25">
      <c r="B282" s="97"/>
      <c r="C282" s="97"/>
      <c r="D282" s="97"/>
      <c r="E282" s="97"/>
      <c r="F282" s="97"/>
      <c r="G282" s="97"/>
    </row>
    <row r="283" spans="2:7" s="42" customFormat="1" x14ac:dyDescent="0.25">
      <c r="B283" s="97"/>
      <c r="C283" s="97"/>
      <c r="D283" s="97"/>
      <c r="E283" s="97"/>
      <c r="F283" s="97"/>
      <c r="G283" s="97"/>
    </row>
    <row r="284" spans="2:7" s="42" customFormat="1" x14ac:dyDescent="0.25">
      <c r="B284" s="97"/>
      <c r="C284" s="97"/>
      <c r="D284" s="97"/>
      <c r="E284" s="97"/>
      <c r="F284" s="97"/>
      <c r="G284" s="97"/>
    </row>
    <row r="285" spans="2:7" s="42" customFormat="1" x14ac:dyDescent="0.25">
      <c r="B285" s="97"/>
      <c r="C285" s="97"/>
      <c r="D285" s="97"/>
      <c r="E285" s="97"/>
      <c r="F285" s="97"/>
      <c r="G285" s="97"/>
    </row>
    <row r="286" spans="2:7" s="42" customFormat="1" x14ac:dyDescent="0.25">
      <c r="B286" s="97"/>
      <c r="C286" s="97"/>
      <c r="D286" s="97"/>
      <c r="E286" s="97"/>
      <c r="F286" s="97"/>
      <c r="G286" s="97"/>
    </row>
    <row r="287" spans="2:7" s="42" customFormat="1" x14ac:dyDescent="0.25">
      <c r="B287" s="97"/>
      <c r="C287" s="97"/>
      <c r="D287" s="97"/>
      <c r="E287" s="97"/>
      <c r="F287" s="97"/>
      <c r="G287" s="97"/>
    </row>
    <row r="288" spans="2:7" s="42" customFormat="1" x14ac:dyDescent="0.25">
      <c r="B288" s="97"/>
      <c r="C288" s="97"/>
      <c r="D288" s="97"/>
      <c r="E288" s="97"/>
      <c r="F288" s="97"/>
      <c r="G288" s="97"/>
    </row>
    <row r="289" spans="2:7" s="42" customFormat="1" x14ac:dyDescent="0.25">
      <c r="B289" s="97"/>
      <c r="C289" s="97"/>
      <c r="D289" s="97"/>
      <c r="E289" s="97"/>
      <c r="F289" s="97"/>
      <c r="G289" s="97"/>
    </row>
    <row r="290" spans="2:7" s="42" customFormat="1" x14ac:dyDescent="0.25">
      <c r="B290" s="97"/>
      <c r="C290" s="97"/>
      <c r="D290" s="97"/>
      <c r="E290" s="97"/>
      <c r="F290" s="97"/>
      <c r="G290" s="97"/>
    </row>
    <row r="291" spans="2:7" s="42" customFormat="1" x14ac:dyDescent="0.25">
      <c r="B291" s="97"/>
      <c r="C291" s="97"/>
      <c r="D291" s="97"/>
      <c r="E291" s="97"/>
      <c r="F291" s="97"/>
      <c r="G291" s="97"/>
    </row>
    <row r="292" spans="2:7" s="42" customFormat="1" x14ac:dyDescent="0.25">
      <c r="B292" s="97"/>
      <c r="C292" s="97"/>
      <c r="D292" s="97"/>
      <c r="E292" s="97"/>
      <c r="F292" s="97"/>
      <c r="G292" s="97"/>
    </row>
    <row r="293" spans="2:7" s="42" customFormat="1" x14ac:dyDescent="0.25">
      <c r="B293" s="97"/>
      <c r="C293" s="97"/>
      <c r="D293" s="97"/>
      <c r="E293" s="97"/>
      <c r="F293" s="97"/>
      <c r="G293" s="97"/>
    </row>
    <row r="294" spans="2:7" s="42" customFormat="1" x14ac:dyDescent="0.25">
      <c r="B294" s="97"/>
      <c r="C294" s="97"/>
      <c r="D294" s="97"/>
      <c r="E294" s="97"/>
      <c r="F294" s="97"/>
      <c r="G294" s="97"/>
    </row>
    <row r="295" spans="2:7" s="42" customFormat="1" x14ac:dyDescent="0.25">
      <c r="B295" s="97"/>
      <c r="C295" s="97"/>
      <c r="D295" s="97"/>
      <c r="E295" s="97"/>
      <c r="F295" s="97"/>
      <c r="G295" s="97"/>
    </row>
    <row r="296" spans="2:7" s="42" customFormat="1" x14ac:dyDescent="0.25">
      <c r="B296" s="97"/>
      <c r="C296" s="97"/>
      <c r="D296" s="97"/>
      <c r="E296" s="97"/>
      <c r="F296" s="97"/>
      <c r="G296" s="97"/>
    </row>
    <row r="297" spans="2:7" s="42" customFormat="1" x14ac:dyDescent="0.25">
      <c r="B297" s="97"/>
      <c r="C297" s="97"/>
      <c r="D297" s="97"/>
      <c r="E297" s="97"/>
      <c r="F297" s="97"/>
      <c r="G297" s="97"/>
    </row>
    <row r="298" spans="2:7" s="42" customFormat="1" x14ac:dyDescent="0.25">
      <c r="B298" s="97"/>
      <c r="C298" s="97"/>
      <c r="D298" s="97"/>
      <c r="E298" s="97"/>
      <c r="F298" s="97"/>
      <c r="G298" s="97"/>
    </row>
    <row r="299" spans="2:7" s="42" customFormat="1" x14ac:dyDescent="0.25">
      <c r="B299" s="97"/>
      <c r="C299" s="97"/>
      <c r="D299" s="97"/>
      <c r="E299" s="97"/>
      <c r="F299" s="97"/>
      <c r="G299" s="97"/>
    </row>
    <row r="300" spans="2:7" s="42" customFormat="1" x14ac:dyDescent="0.25">
      <c r="B300" s="97"/>
      <c r="C300" s="97"/>
      <c r="D300" s="97"/>
      <c r="E300" s="97"/>
      <c r="F300" s="97"/>
      <c r="G300" s="97"/>
    </row>
    <row r="301" spans="2:7" s="42" customFormat="1" x14ac:dyDescent="0.25">
      <c r="B301" s="97"/>
      <c r="C301" s="97"/>
      <c r="D301" s="97"/>
      <c r="E301" s="97"/>
      <c r="F301" s="97"/>
      <c r="G301" s="97"/>
    </row>
    <row r="302" spans="2:7" s="42" customFormat="1" x14ac:dyDescent="0.25">
      <c r="B302" s="97"/>
      <c r="C302" s="97"/>
      <c r="D302" s="97"/>
      <c r="E302" s="97"/>
      <c r="F302" s="97"/>
      <c r="G302" s="97"/>
    </row>
    <row r="303" spans="2:7" s="42" customFormat="1" x14ac:dyDescent="0.25">
      <c r="B303" s="97"/>
      <c r="C303" s="97"/>
      <c r="D303" s="97"/>
      <c r="E303" s="97"/>
      <c r="F303" s="97"/>
      <c r="G303" s="97"/>
    </row>
    <row r="304" spans="2:7" s="42" customFormat="1" x14ac:dyDescent="0.25">
      <c r="B304" s="97"/>
      <c r="C304" s="97"/>
      <c r="D304" s="97"/>
      <c r="E304" s="97"/>
      <c r="F304" s="97"/>
      <c r="G304" s="97"/>
    </row>
    <row r="305" spans="2:7" s="42" customFormat="1" x14ac:dyDescent="0.25">
      <c r="B305" s="97"/>
      <c r="C305" s="97"/>
      <c r="D305" s="97"/>
      <c r="E305" s="97"/>
      <c r="F305" s="97"/>
      <c r="G305" s="97"/>
    </row>
    <row r="306" spans="2:7" s="42" customFormat="1" x14ac:dyDescent="0.25">
      <c r="B306" s="97"/>
      <c r="C306" s="97"/>
      <c r="D306" s="97"/>
      <c r="E306" s="97"/>
      <c r="F306" s="97"/>
      <c r="G306" s="97"/>
    </row>
    <row r="307" spans="2:7" s="42" customFormat="1" x14ac:dyDescent="0.25">
      <c r="B307" s="97"/>
      <c r="C307" s="97"/>
      <c r="D307" s="97"/>
      <c r="E307" s="97"/>
      <c r="F307" s="97"/>
      <c r="G307" s="97"/>
    </row>
    <row r="308" spans="2:7" s="42" customFormat="1" x14ac:dyDescent="0.25">
      <c r="B308" s="97"/>
      <c r="C308" s="97"/>
      <c r="D308" s="97"/>
      <c r="E308" s="97"/>
      <c r="F308" s="97"/>
      <c r="G308" s="97"/>
    </row>
    <row r="309" spans="2:7" s="42" customFormat="1" x14ac:dyDescent="0.25">
      <c r="B309" s="97"/>
      <c r="C309" s="97"/>
      <c r="D309" s="97"/>
      <c r="E309" s="97"/>
      <c r="F309" s="97"/>
      <c r="G309" s="97"/>
    </row>
    <row r="310" spans="2:7" s="42" customFormat="1" x14ac:dyDescent="0.25">
      <c r="B310" s="97"/>
      <c r="C310" s="97"/>
      <c r="D310" s="97"/>
      <c r="E310" s="97"/>
      <c r="F310" s="97"/>
      <c r="G310" s="97"/>
    </row>
    <row r="311" spans="2:7" s="42" customFormat="1" x14ac:dyDescent="0.25">
      <c r="B311" s="97"/>
      <c r="C311" s="97"/>
      <c r="D311" s="97"/>
      <c r="E311" s="97"/>
      <c r="F311" s="97"/>
      <c r="G311" s="97"/>
    </row>
    <row r="312" spans="2:7" s="42" customFormat="1" x14ac:dyDescent="0.25">
      <c r="B312" s="97"/>
      <c r="C312" s="97"/>
      <c r="D312" s="97"/>
      <c r="E312" s="97"/>
      <c r="F312" s="97"/>
      <c r="G312" s="97"/>
    </row>
    <row r="313" spans="2:7" s="42" customFormat="1" x14ac:dyDescent="0.25">
      <c r="B313" s="97"/>
      <c r="C313" s="97"/>
      <c r="D313" s="97"/>
      <c r="E313" s="97"/>
      <c r="F313" s="97"/>
      <c r="G313" s="97"/>
    </row>
    <row r="314" spans="2:7" s="42" customFormat="1" x14ac:dyDescent="0.25">
      <c r="B314" s="97"/>
      <c r="C314" s="97"/>
      <c r="D314" s="97"/>
      <c r="E314" s="97"/>
      <c r="F314" s="97"/>
      <c r="G314" s="97"/>
    </row>
    <row r="315" spans="2:7" s="42" customFormat="1" x14ac:dyDescent="0.25">
      <c r="B315" s="97"/>
      <c r="C315" s="97"/>
      <c r="D315" s="97"/>
      <c r="E315" s="97"/>
      <c r="F315" s="97"/>
      <c r="G315" s="97"/>
    </row>
    <row r="316" spans="2:7" s="42" customFormat="1" x14ac:dyDescent="0.25">
      <c r="B316" s="97"/>
      <c r="C316" s="97"/>
      <c r="D316" s="97"/>
      <c r="E316" s="97"/>
      <c r="F316" s="97"/>
      <c r="G316" s="97"/>
    </row>
    <row r="317" spans="2:7" s="42" customFormat="1" x14ac:dyDescent="0.25">
      <c r="B317" s="97"/>
      <c r="C317" s="97"/>
      <c r="D317" s="97"/>
      <c r="E317" s="97"/>
      <c r="F317" s="97"/>
      <c r="G317" s="97"/>
    </row>
    <row r="318" spans="2:7" s="42" customFormat="1" x14ac:dyDescent="0.25">
      <c r="B318" s="97"/>
      <c r="C318" s="97"/>
      <c r="D318" s="97"/>
      <c r="E318" s="97"/>
      <c r="F318" s="97"/>
      <c r="G318" s="97"/>
    </row>
    <row r="319" spans="2:7" s="42" customFormat="1" x14ac:dyDescent="0.25">
      <c r="B319" s="97"/>
      <c r="C319" s="97"/>
      <c r="D319" s="97"/>
      <c r="E319" s="97"/>
      <c r="F319" s="97"/>
      <c r="G319" s="97"/>
    </row>
    <row r="320" spans="2:7" s="42" customFormat="1" x14ac:dyDescent="0.25">
      <c r="B320" s="97"/>
      <c r="C320" s="97"/>
      <c r="D320" s="97"/>
      <c r="E320" s="97"/>
      <c r="F320" s="97"/>
      <c r="G320" s="97"/>
    </row>
    <row r="321" spans="2:7" s="42" customFormat="1" x14ac:dyDescent="0.25">
      <c r="B321" s="97"/>
      <c r="C321" s="97"/>
      <c r="D321" s="97"/>
      <c r="E321" s="97"/>
      <c r="F321" s="97"/>
      <c r="G321" s="97"/>
    </row>
    <row r="322" spans="2:7" s="42" customFormat="1" x14ac:dyDescent="0.25">
      <c r="B322" s="97"/>
      <c r="C322" s="97"/>
      <c r="D322" s="97"/>
      <c r="E322" s="97"/>
      <c r="F322" s="97"/>
      <c r="G322" s="97"/>
    </row>
    <row r="323" spans="2:7" s="42" customFormat="1" x14ac:dyDescent="0.25">
      <c r="B323" s="97"/>
      <c r="C323" s="97"/>
      <c r="D323" s="97"/>
      <c r="E323" s="97"/>
      <c r="F323" s="97"/>
      <c r="G323" s="97"/>
    </row>
    <row r="324" spans="2:7" s="42" customFormat="1" x14ac:dyDescent="0.25">
      <c r="B324" s="97"/>
      <c r="C324" s="97"/>
      <c r="D324" s="97"/>
      <c r="E324" s="97"/>
      <c r="F324" s="97"/>
      <c r="G324" s="97"/>
    </row>
    <row r="325" spans="2:7" s="42" customFormat="1" x14ac:dyDescent="0.25">
      <c r="B325" s="97"/>
      <c r="C325" s="97"/>
      <c r="D325" s="97"/>
      <c r="E325" s="97"/>
      <c r="F325" s="97"/>
      <c r="G325" s="97"/>
    </row>
    <row r="326" spans="2:7" s="42" customFormat="1" x14ac:dyDescent="0.25">
      <c r="B326" s="97"/>
      <c r="C326" s="97"/>
      <c r="D326" s="97"/>
      <c r="E326" s="97"/>
      <c r="F326" s="97"/>
      <c r="G326" s="97"/>
    </row>
    <row r="327" spans="2:7" s="42" customFormat="1" x14ac:dyDescent="0.25">
      <c r="B327" s="97"/>
      <c r="C327" s="97"/>
      <c r="D327" s="97"/>
      <c r="E327" s="97"/>
      <c r="F327" s="97"/>
      <c r="G327" s="97"/>
    </row>
    <row r="328" spans="2:7" s="42" customFormat="1" x14ac:dyDescent="0.25">
      <c r="B328" s="97"/>
      <c r="C328" s="97"/>
      <c r="D328" s="97"/>
      <c r="E328" s="97"/>
      <c r="F328" s="97"/>
      <c r="G328" s="97"/>
    </row>
    <row r="329" spans="2:7" s="42" customFormat="1" x14ac:dyDescent="0.25">
      <c r="B329" s="97"/>
      <c r="C329" s="97"/>
      <c r="D329" s="97"/>
      <c r="E329" s="97"/>
      <c r="F329" s="97"/>
      <c r="G329" s="97"/>
    </row>
    <row r="330" spans="2:7" s="42" customFormat="1" x14ac:dyDescent="0.25">
      <c r="B330" s="97"/>
      <c r="C330" s="97"/>
      <c r="D330" s="97"/>
      <c r="E330" s="97"/>
      <c r="F330" s="97"/>
      <c r="G330" s="97"/>
    </row>
    <row r="331" spans="2:7" s="42" customFormat="1" x14ac:dyDescent="0.25">
      <c r="B331" s="97"/>
      <c r="C331" s="97"/>
      <c r="D331" s="97"/>
      <c r="E331" s="97"/>
      <c r="F331" s="97"/>
      <c r="G331" s="97"/>
    </row>
    <row r="332" spans="2:7" s="42" customFormat="1" x14ac:dyDescent="0.25">
      <c r="B332" s="97"/>
      <c r="C332" s="97"/>
      <c r="D332" s="97"/>
      <c r="E332" s="97"/>
      <c r="F332" s="97"/>
      <c r="G332" s="97"/>
    </row>
    <row r="333" spans="2:7" s="42" customFormat="1" x14ac:dyDescent="0.25">
      <c r="B333" s="97"/>
      <c r="C333" s="97"/>
      <c r="D333" s="97"/>
      <c r="E333" s="97"/>
      <c r="F333" s="97"/>
      <c r="G333" s="97"/>
    </row>
    <row r="334" spans="2:7" s="42" customFormat="1" x14ac:dyDescent="0.25">
      <c r="B334" s="97"/>
      <c r="C334" s="97"/>
      <c r="D334" s="97"/>
      <c r="E334" s="97"/>
      <c r="F334" s="97"/>
      <c r="G334" s="97"/>
    </row>
    <row r="335" spans="2:7" s="42" customFormat="1" x14ac:dyDescent="0.25">
      <c r="B335" s="97"/>
      <c r="C335" s="97"/>
      <c r="D335" s="97"/>
      <c r="E335" s="97"/>
      <c r="F335" s="97"/>
      <c r="G335" s="97"/>
    </row>
    <row r="336" spans="2:7" s="42" customFormat="1" x14ac:dyDescent="0.25">
      <c r="B336" s="97"/>
      <c r="C336" s="97"/>
      <c r="D336" s="97"/>
      <c r="E336" s="97"/>
      <c r="F336" s="97"/>
      <c r="G336" s="97"/>
    </row>
    <row r="337" spans="2:7" s="42" customFormat="1" x14ac:dyDescent="0.25">
      <c r="B337" s="97"/>
      <c r="C337" s="97"/>
      <c r="D337" s="97"/>
      <c r="E337" s="97"/>
      <c r="F337" s="97"/>
      <c r="G337" s="97"/>
    </row>
    <row r="338" spans="2:7" s="42" customFormat="1" x14ac:dyDescent="0.25">
      <c r="B338" s="97"/>
      <c r="C338" s="97"/>
      <c r="D338" s="97"/>
      <c r="E338" s="97"/>
      <c r="F338" s="97"/>
      <c r="G338" s="97"/>
    </row>
    <row r="339" spans="2:7" s="42" customFormat="1" x14ac:dyDescent="0.25">
      <c r="B339" s="97"/>
      <c r="C339" s="97"/>
      <c r="D339" s="97"/>
      <c r="E339" s="97"/>
      <c r="F339" s="97"/>
      <c r="G339" s="97"/>
    </row>
    <row r="340" spans="2:7" s="42" customFormat="1" x14ac:dyDescent="0.25">
      <c r="B340" s="97"/>
      <c r="C340" s="97"/>
      <c r="D340" s="97"/>
      <c r="E340" s="97"/>
      <c r="F340" s="97"/>
      <c r="G340" s="97"/>
    </row>
    <row r="341" spans="2:7" s="42" customFormat="1" x14ac:dyDescent="0.25">
      <c r="B341" s="97"/>
      <c r="C341" s="97"/>
      <c r="D341" s="97"/>
      <c r="E341" s="97"/>
      <c r="F341" s="97"/>
      <c r="G341" s="97"/>
    </row>
    <row r="342" spans="2:7" s="42" customFormat="1" x14ac:dyDescent="0.25">
      <c r="B342" s="97"/>
      <c r="C342" s="97"/>
      <c r="D342" s="97"/>
      <c r="E342" s="97"/>
      <c r="F342" s="97"/>
      <c r="G342" s="97"/>
    </row>
    <row r="343" spans="2:7" s="42" customFormat="1" x14ac:dyDescent="0.25">
      <c r="B343" s="97"/>
      <c r="C343" s="97"/>
      <c r="D343" s="97"/>
      <c r="E343" s="97"/>
      <c r="F343" s="97"/>
      <c r="G343" s="97"/>
    </row>
    <row r="344" spans="2:7" s="42" customFormat="1" x14ac:dyDescent="0.25">
      <c r="B344" s="97"/>
      <c r="C344" s="97"/>
      <c r="D344" s="97"/>
      <c r="E344" s="97"/>
      <c r="F344" s="97"/>
      <c r="G344" s="97"/>
    </row>
    <row r="345" spans="2:7" s="42" customFormat="1" x14ac:dyDescent="0.25">
      <c r="B345" s="97"/>
      <c r="C345" s="97"/>
      <c r="D345" s="97"/>
      <c r="E345" s="97"/>
      <c r="F345" s="97"/>
      <c r="G345" s="97"/>
    </row>
    <row r="346" spans="2:7" s="42" customFormat="1" x14ac:dyDescent="0.25">
      <c r="B346" s="97"/>
      <c r="C346" s="97"/>
      <c r="D346" s="97"/>
      <c r="E346" s="97"/>
      <c r="F346" s="97"/>
      <c r="G346" s="97"/>
    </row>
    <row r="347" spans="2:7" s="42" customFormat="1" x14ac:dyDescent="0.25">
      <c r="B347" s="97"/>
      <c r="C347" s="97"/>
      <c r="D347" s="97"/>
      <c r="E347" s="97"/>
      <c r="F347" s="97"/>
      <c r="G347" s="97"/>
    </row>
    <row r="348" spans="2:7" s="42" customFormat="1" x14ac:dyDescent="0.25">
      <c r="B348" s="97"/>
      <c r="C348" s="97"/>
      <c r="D348" s="97"/>
      <c r="E348" s="97"/>
      <c r="F348" s="97"/>
      <c r="G348" s="97"/>
    </row>
    <row r="349" spans="2:7" s="42" customFormat="1" x14ac:dyDescent="0.25">
      <c r="B349" s="97"/>
      <c r="C349" s="97"/>
      <c r="D349" s="97"/>
      <c r="E349" s="97"/>
      <c r="F349" s="97"/>
      <c r="G349" s="97"/>
    </row>
    <row r="350" spans="2:7" s="42" customFormat="1" x14ac:dyDescent="0.25">
      <c r="B350" s="97"/>
      <c r="C350" s="97"/>
      <c r="D350" s="97"/>
      <c r="E350" s="97"/>
      <c r="F350" s="97"/>
      <c r="G350" s="97"/>
    </row>
    <row r="351" spans="2:7" s="42" customFormat="1" x14ac:dyDescent="0.25">
      <c r="B351" s="97"/>
      <c r="C351" s="97"/>
      <c r="D351" s="97"/>
      <c r="E351" s="97"/>
      <c r="F351" s="97"/>
      <c r="G351" s="97"/>
    </row>
    <row r="352" spans="2:7" s="42" customFormat="1" x14ac:dyDescent="0.25">
      <c r="B352" s="97"/>
      <c r="C352" s="97"/>
      <c r="D352" s="97"/>
      <c r="E352" s="97"/>
      <c r="F352" s="97"/>
      <c r="G352" s="97"/>
    </row>
    <row r="353" spans="2:7" s="42" customFormat="1" x14ac:dyDescent="0.25">
      <c r="B353" s="97"/>
      <c r="C353" s="97"/>
      <c r="D353" s="97"/>
      <c r="E353" s="97"/>
      <c r="F353" s="97"/>
      <c r="G353" s="97"/>
    </row>
    <row r="354" spans="2:7" s="42" customFormat="1" x14ac:dyDescent="0.25">
      <c r="B354" s="97"/>
      <c r="C354" s="97"/>
      <c r="D354" s="97"/>
      <c r="E354" s="97"/>
      <c r="F354" s="97"/>
      <c r="G354" s="97"/>
    </row>
    <row r="355" spans="2:7" s="42" customFormat="1" x14ac:dyDescent="0.25">
      <c r="B355" s="97"/>
      <c r="C355" s="97"/>
      <c r="D355" s="97"/>
      <c r="E355" s="97"/>
      <c r="F355" s="97"/>
      <c r="G355" s="97"/>
    </row>
    <row r="356" spans="2:7" s="42" customFormat="1" x14ac:dyDescent="0.25">
      <c r="B356" s="97"/>
      <c r="C356" s="97"/>
      <c r="D356" s="97"/>
      <c r="E356" s="97"/>
      <c r="F356" s="97"/>
      <c r="G356" s="97"/>
    </row>
    <row r="357" spans="2:7" s="42" customFormat="1" x14ac:dyDescent="0.25">
      <c r="B357" s="97"/>
      <c r="C357" s="97"/>
      <c r="D357" s="97"/>
      <c r="E357" s="97"/>
      <c r="F357" s="97"/>
      <c r="G357" s="97"/>
    </row>
    <row r="358" spans="2:7" s="42" customFormat="1" x14ac:dyDescent="0.25">
      <c r="B358" s="97"/>
      <c r="C358" s="97"/>
      <c r="D358" s="97"/>
      <c r="E358" s="97"/>
      <c r="F358" s="97"/>
      <c r="G358" s="97"/>
    </row>
    <row r="359" spans="2:7" s="42" customFormat="1" x14ac:dyDescent="0.25">
      <c r="B359" s="97"/>
      <c r="C359" s="97"/>
      <c r="D359" s="97"/>
      <c r="E359" s="97"/>
      <c r="F359" s="97"/>
      <c r="G359" s="97"/>
    </row>
    <row r="360" spans="2:7" s="42" customFormat="1" x14ac:dyDescent="0.25">
      <c r="B360" s="97"/>
      <c r="C360" s="97"/>
      <c r="D360" s="97"/>
      <c r="E360" s="97"/>
      <c r="F360" s="97"/>
      <c r="G360" s="97"/>
    </row>
    <row r="361" spans="2:7" s="42" customFormat="1" x14ac:dyDescent="0.25">
      <c r="B361" s="97"/>
      <c r="C361" s="97"/>
      <c r="D361" s="97"/>
      <c r="E361" s="97"/>
      <c r="F361" s="97"/>
      <c r="G361" s="97"/>
    </row>
    <row r="362" spans="2:7" s="42" customFormat="1" x14ac:dyDescent="0.25">
      <c r="B362" s="97"/>
      <c r="C362" s="97"/>
      <c r="D362" s="97"/>
      <c r="E362" s="97"/>
      <c r="F362" s="97"/>
      <c r="G362" s="97"/>
    </row>
    <row r="363" spans="2:7" s="42" customFormat="1" x14ac:dyDescent="0.25">
      <c r="B363" s="97"/>
      <c r="C363" s="97"/>
      <c r="D363" s="97"/>
      <c r="E363" s="97"/>
      <c r="F363" s="97"/>
      <c r="G363" s="97"/>
    </row>
    <row r="364" spans="2:7" s="42" customFormat="1" x14ac:dyDescent="0.25">
      <c r="B364" s="97"/>
      <c r="C364" s="97"/>
      <c r="D364" s="97"/>
      <c r="E364" s="97"/>
      <c r="F364" s="97"/>
      <c r="G364" s="97"/>
    </row>
    <row r="365" spans="2:7" s="42" customFormat="1" x14ac:dyDescent="0.25">
      <c r="B365" s="97"/>
      <c r="C365" s="97"/>
      <c r="D365" s="97"/>
      <c r="E365" s="97"/>
      <c r="F365" s="97"/>
      <c r="G365" s="97"/>
    </row>
    <row r="366" spans="2:7" s="42" customFormat="1" x14ac:dyDescent="0.25">
      <c r="B366" s="97"/>
      <c r="C366" s="97"/>
      <c r="D366" s="97"/>
      <c r="E366" s="97"/>
      <c r="F366" s="97"/>
      <c r="G366" s="97"/>
    </row>
    <row r="367" spans="2:7" s="42" customFormat="1" x14ac:dyDescent="0.25">
      <c r="B367" s="97"/>
      <c r="C367" s="97"/>
      <c r="D367" s="97"/>
      <c r="E367" s="97"/>
      <c r="F367" s="97"/>
      <c r="G367" s="97"/>
    </row>
    <row r="368" spans="2:7" s="42" customFormat="1" x14ac:dyDescent="0.25">
      <c r="B368" s="97"/>
      <c r="C368" s="97"/>
      <c r="D368" s="97"/>
      <c r="E368" s="97"/>
      <c r="F368" s="97"/>
      <c r="G368" s="97"/>
    </row>
    <row r="369" spans="2:7" s="42" customFormat="1" x14ac:dyDescent="0.25">
      <c r="B369" s="97"/>
      <c r="C369" s="97"/>
      <c r="D369" s="97"/>
      <c r="E369" s="97"/>
      <c r="F369" s="97"/>
      <c r="G369" s="97"/>
    </row>
    <row r="370" spans="2:7" s="42" customFormat="1" x14ac:dyDescent="0.25">
      <c r="B370" s="97"/>
      <c r="C370" s="97"/>
      <c r="D370" s="97"/>
      <c r="E370" s="97"/>
      <c r="F370" s="97"/>
      <c r="G370" s="97"/>
    </row>
    <row r="371" spans="2:7" s="42" customFormat="1" x14ac:dyDescent="0.25">
      <c r="B371" s="97"/>
      <c r="C371" s="97"/>
      <c r="D371" s="97"/>
      <c r="E371" s="97"/>
      <c r="F371" s="97"/>
      <c r="G371" s="97"/>
    </row>
    <row r="372" spans="2:7" s="42" customFormat="1" x14ac:dyDescent="0.25">
      <c r="B372" s="97"/>
      <c r="C372" s="97"/>
      <c r="D372" s="97"/>
      <c r="E372" s="97"/>
      <c r="F372" s="97"/>
      <c r="G372" s="97"/>
    </row>
    <row r="373" spans="2:7" s="42" customFormat="1" x14ac:dyDescent="0.25">
      <c r="B373" s="97"/>
      <c r="C373" s="97"/>
      <c r="D373" s="97"/>
      <c r="E373" s="97"/>
      <c r="F373" s="97"/>
      <c r="G373" s="97"/>
    </row>
    <row r="374" spans="2:7" s="42" customFormat="1" x14ac:dyDescent="0.25">
      <c r="B374" s="97"/>
      <c r="C374" s="97"/>
      <c r="D374" s="97"/>
      <c r="E374" s="97"/>
      <c r="F374" s="97"/>
      <c r="G374" s="97"/>
    </row>
    <row r="375" spans="2:7" s="42" customFormat="1" x14ac:dyDescent="0.25">
      <c r="B375" s="97"/>
      <c r="C375" s="97"/>
      <c r="D375" s="97"/>
      <c r="E375" s="97"/>
      <c r="F375" s="97"/>
      <c r="G375" s="97"/>
    </row>
    <row r="376" spans="2:7" s="42" customFormat="1" x14ac:dyDescent="0.25">
      <c r="B376" s="97"/>
      <c r="C376" s="97"/>
      <c r="D376" s="97"/>
      <c r="E376" s="97"/>
      <c r="F376" s="97"/>
      <c r="G376" s="97"/>
    </row>
    <row r="377" spans="2:7" s="42" customFormat="1" x14ac:dyDescent="0.25">
      <c r="B377" s="97"/>
      <c r="C377" s="97"/>
      <c r="D377" s="97"/>
      <c r="E377" s="97"/>
      <c r="F377" s="97"/>
      <c r="G377" s="97"/>
    </row>
    <row r="378" spans="2:7" s="42" customFormat="1" x14ac:dyDescent="0.25">
      <c r="B378" s="97"/>
      <c r="C378" s="97"/>
      <c r="D378" s="97"/>
      <c r="E378" s="97"/>
      <c r="F378" s="97"/>
      <c r="G378" s="97"/>
    </row>
    <row r="379" spans="2:7" s="42" customFormat="1" x14ac:dyDescent="0.25">
      <c r="B379" s="97"/>
      <c r="C379" s="97"/>
      <c r="D379" s="97"/>
      <c r="E379" s="97"/>
      <c r="F379" s="97"/>
      <c r="G379" s="97"/>
    </row>
    <row r="380" spans="2:7" s="42" customFormat="1" x14ac:dyDescent="0.25">
      <c r="B380" s="97"/>
      <c r="C380" s="97"/>
      <c r="D380" s="97"/>
      <c r="E380" s="97"/>
      <c r="F380" s="97"/>
      <c r="G380" s="97"/>
    </row>
    <row r="381" spans="2:7" s="42" customFormat="1" x14ac:dyDescent="0.25">
      <c r="B381" s="97"/>
      <c r="C381" s="97"/>
      <c r="D381" s="97"/>
      <c r="E381" s="97"/>
      <c r="F381" s="97"/>
      <c r="G381" s="97"/>
    </row>
    <row r="382" spans="2:7" s="42" customFormat="1" x14ac:dyDescent="0.25">
      <c r="B382" s="97"/>
      <c r="C382" s="97"/>
      <c r="D382" s="97"/>
      <c r="E382" s="97"/>
      <c r="F382" s="97"/>
      <c r="G382" s="97"/>
    </row>
    <row r="383" spans="2:7" s="42" customFormat="1" x14ac:dyDescent="0.25">
      <c r="B383" s="97"/>
      <c r="C383" s="97"/>
      <c r="D383" s="97"/>
      <c r="E383" s="97"/>
      <c r="F383" s="97"/>
      <c r="G383" s="97"/>
    </row>
    <row r="384" spans="2:7" s="42" customFormat="1" x14ac:dyDescent="0.25">
      <c r="B384" s="97"/>
      <c r="C384" s="97"/>
      <c r="D384" s="97"/>
      <c r="E384" s="97"/>
      <c r="F384" s="97"/>
      <c r="G384" s="97"/>
    </row>
    <row r="385" spans="2:7" s="42" customFormat="1" x14ac:dyDescent="0.25">
      <c r="B385" s="97"/>
      <c r="C385" s="97"/>
      <c r="D385" s="97"/>
      <c r="E385" s="97"/>
      <c r="F385" s="97"/>
      <c r="G385" s="97"/>
    </row>
    <row r="386" spans="2:7" s="42" customFormat="1" x14ac:dyDescent="0.25">
      <c r="B386" s="97"/>
      <c r="C386" s="97"/>
      <c r="D386" s="97"/>
      <c r="E386" s="97"/>
      <c r="F386" s="97"/>
      <c r="G386" s="97"/>
    </row>
    <row r="387" spans="2:7" s="42" customFormat="1" x14ac:dyDescent="0.25">
      <c r="B387" s="97"/>
      <c r="C387" s="97"/>
      <c r="D387" s="97"/>
      <c r="E387" s="97"/>
      <c r="F387" s="97"/>
      <c r="G387" s="97"/>
    </row>
    <row r="388" spans="2:7" s="42" customFormat="1" x14ac:dyDescent="0.25">
      <c r="B388" s="97"/>
      <c r="C388" s="97"/>
      <c r="D388" s="97"/>
      <c r="E388" s="97"/>
      <c r="F388" s="97"/>
      <c r="G388" s="97"/>
    </row>
    <row r="389" spans="2:7" s="42" customFormat="1" x14ac:dyDescent="0.25">
      <c r="B389" s="97"/>
      <c r="C389" s="97"/>
      <c r="D389" s="97"/>
      <c r="E389" s="97"/>
      <c r="F389" s="97"/>
      <c r="G389" s="97"/>
    </row>
    <row r="390" spans="2:7" s="42" customFormat="1" x14ac:dyDescent="0.25">
      <c r="B390" s="97"/>
      <c r="C390" s="97"/>
      <c r="D390" s="97"/>
      <c r="E390" s="97"/>
      <c r="F390" s="97"/>
      <c r="G390" s="97"/>
    </row>
    <row r="391" spans="2:7" s="42" customFormat="1" x14ac:dyDescent="0.25">
      <c r="B391" s="97"/>
      <c r="C391" s="97"/>
      <c r="D391" s="97"/>
      <c r="E391" s="97"/>
      <c r="F391" s="97"/>
      <c r="G391" s="97"/>
    </row>
    <row r="392" spans="2:7" s="42" customFormat="1" x14ac:dyDescent="0.25">
      <c r="B392" s="97"/>
      <c r="C392" s="97"/>
      <c r="D392" s="97"/>
      <c r="E392" s="97"/>
      <c r="F392" s="97"/>
      <c r="G392" s="97"/>
    </row>
    <row r="393" spans="2:7" s="42" customFormat="1" x14ac:dyDescent="0.25">
      <c r="B393" s="97"/>
      <c r="C393" s="97"/>
      <c r="D393" s="97"/>
      <c r="E393" s="97"/>
      <c r="F393" s="97"/>
      <c r="G393" s="97"/>
    </row>
    <row r="394" spans="2:7" s="42" customFormat="1" x14ac:dyDescent="0.25">
      <c r="B394" s="97"/>
      <c r="C394" s="97"/>
      <c r="D394" s="97"/>
      <c r="E394" s="97"/>
      <c r="F394" s="97"/>
      <c r="G394" s="97"/>
    </row>
    <row r="395" spans="2:7" s="42" customFormat="1" x14ac:dyDescent="0.25">
      <c r="B395" s="97"/>
      <c r="C395" s="97"/>
      <c r="D395" s="97"/>
      <c r="E395" s="97"/>
      <c r="F395" s="97"/>
      <c r="G395" s="97"/>
    </row>
  </sheetData>
  <mergeCells count="18">
    <mergeCell ref="B15:E16"/>
    <mergeCell ref="B9:E9"/>
    <mergeCell ref="I15:I16"/>
    <mergeCell ref="J15:J16"/>
    <mergeCell ref="K15:K16"/>
    <mergeCell ref="N15:N16"/>
    <mergeCell ref="O15:O16"/>
    <mergeCell ref="I13:K14"/>
    <mergeCell ref="M13:O14"/>
    <mergeCell ref="G15:G16"/>
    <mergeCell ref="M15:M16"/>
    <mergeCell ref="B5:C6"/>
    <mergeCell ref="D4:E4"/>
    <mergeCell ref="D7:D8"/>
    <mergeCell ref="E7:E8"/>
    <mergeCell ref="B2:E2"/>
    <mergeCell ref="B4:C4"/>
    <mergeCell ref="B7:C8"/>
  </mergeCells>
  <phoneticPr fontId="12" type="noConversion"/>
  <conditionalFormatting sqref="G18">
    <cfRule type="containsText" dxfId="83" priority="63" stopIfTrue="1" operator="containsText" text="OUI">
      <formula>NOT(ISERROR(SEARCH("OUI",G18)))</formula>
    </cfRule>
    <cfRule type="containsText" dxfId="82" priority="64" stopIfTrue="1" operator="containsText" text="NON">
      <formula>NOT(ISERROR(SEARCH("NON",G18)))</formula>
    </cfRule>
  </conditionalFormatting>
  <conditionalFormatting sqref="I18:O18">
    <cfRule type="containsText" dxfId="81" priority="61" stopIfTrue="1" operator="containsText" text="OUI">
      <formula>NOT(ISERROR(SEARCH("OUI",I18)))</formula>
    </cfRule>
    <cfRule type="containsText" dxfId="80" priority="62" stopIfTrue="1" operator="containsText" text="NON">
      <formula>NOT(ISERROR(SEARCH("NON",I18)))</formula>
    </cfRule>
  </conditionalFormatting>
  <conditionalFormatting sqref="G19">
    <cfRule type="containsText" dxfId="79" priority="51" stopIfTrue="1" operator="containsText" text="OUI">
      <formula>NOT(ISERROR(SEARCH("OUI",G19)))</formula>
    </cfRule>
    <cfRule type="containsText" dxfId="78" priority="52" stopIfTrue="1" operator="containsText" text="NON">
      <formula>NOT(ISERROR(SEARCH("NON",G19)))</formula>
    </cfRule>
  </conditionalFormatting>
  <conditionalFormatting sqref="I19:O19">
    <cfRule type="containsText" dxfId="77" priority="49" stopIfTrue="1" operator="containsText" text="OUI">
      <formula>NOT(ISERROR(SEARCH("OUI",I19)))</formula>
    </cfRule>
    <cfRule type="containsText" dxfId="76" priority="50" stopIfTrue="1" operator="containsText" text="NON">
      <formula>NOT(ISERROR(SEARCH("NON",I19)))</formula>
    </cfRule>
  </conditionalFormatting>
  <conditionalFormatting sqref="G20">
    <cfRule type="containsText" dxfId="75" priority="47" stopIfTrue="1" operator="containsText" text="OUI">
      <formula>NOT(ISERROR(SEARCH("OUI",G20)))</formula>
    </cfRule>
    <cfRule type="containsText" dxfId="74" priority="48" stopIfTrue="1" operator="containsText" text="NON">
      <formula>NOT(ISERROR(SEARCH("NON",G20)))</formula>
    </cfRule>
  </conditionalFormatting>
  <conditionalFormatting sqref="I20:O20">
    <cfRule type="containsText" dxfId="73" priority="45" stopIfTrue="1" operator="containsText" text="OUI">
      <formula>NOT(ISERROR(SEARCH("OUI",I20)))</formula>
    </cfRule>
    <cfRule type="containsText" dxfId="72" priority="46" stopIfTrue="1" operator="containsText" text="NON">
      <formula>NOT(ISERROR(SEARCH("NON",I20)))</formula>
    </cfRule>
  </conditionalFormatting>
  <conditionalFormatting sqref="G21">
    <cfRule type="containsText" dxfId="71" priority="43" stopIfTrue="1" operator="containsText" text="OUI">
      <formula>NOT(ISERROR(SEARCH("OUI",G21)))</formula>
    </cfRule>
    <cfRule type="containsText" dxfId="70" priority="44" stopIfTrue="1" operator="containsText" text="NON">
      <formula>NOT(ISERROR(SEARCH("NON",G21)))</formula>
    </cfRule>
  </conditionalFormatting>
  <conditionalFormatting sqref="I21:O21">
    <cfRule type="containsText" dxfId="69" priority="41" stopIfTrue="1" operator="containsText" text="OUI">
      <formula>NOT(ISERROR(SEARCH("OUI",I21)))</formula>
    </cfRule>
    <cfRule type="containsText" dxfId="68" priority="42" stopIfTrue="1" operator="containsText" text="NON">
      <formula>NOT(ISERROR(SEARCH("NON",I21)))</formula>
    </cfRule>
  </conditionalFormatting>
  <conditionalFormatting sqref="G22">
    <cfRule type="containsText" dxfId="67" priority="39" stopIfTrue="1" operator="containsText" text="OUI">
      <formula>NOT(ISERROR(SEARCH("OUI",G22)))</formula>
    </cfRule>
    <cfRule type="containsText" dxfId="66" priority="40" stopIfTrue="1" operator="containsText" text="NON">
      <formula>NOT(ISERROR(SEARCH("NON",G22)))</formula>
    </cfRule>
  </conditionalFormatting>
  <conditionalFormatting sqref="I22:O22">
    <cfRule type="containsText" dxfId="65" priority="37" stopIfTrue="1" operator="containsText" text="OUI">
      <formula>NOT(ISERROR(SEARCH("OUI",I22)))</formula>
    </cfRule>
    <cfRule type="containsText" dxfId="64" priority="38" stopIfTrue="1" operator="containsText" text="NON">
      <formula>NOT(ISERROR(SEARCH("NON",I22)))</formula>
    </cfRule>
  </conditionalFormatting>
  <conditionalFormatting sqref="G23">
    <cfRule type="containsText" dxfId="63" priority="35" stopIfTrue="1" operator="containsText" text="OUI">
      <formula>NOT(ISERROR(SEARCH("OUI",G23)))</formula>
    </cfRule>
    <cfRule type="containsText" dxfId="62" priority="36" stopIfTrue="1" operator="containsText" text="NON">
      <formula>NOT(ISERROR(SEARCH("NON",G23)))</formula>
    </cfRule>
  </conditionalFormatting>
  <conditionalFormatting sqref="I23:O23">
    <cfRule type="containsText" dxfId="61" priority="33" stopIfTrue="1" operator="containsText" text="OUI">
      <formula>NOT(ISERROR(SEARCH("OUI",I23)))</formula>
    </cfRule>
    <cfRule type="containsText" dxfId="60" priority="34" stopIfTrue="1" operator="containsText" text="NON">
      <formula>NOT(ISERROR(SEARCH("NON",I23)))</formula>
    </cfRule>
  </conditionalFormatting>
  <conditionalFormatting sqref="G24">
    <cfRule type="containsText" dxfId="59" priority="31" stopIfTrue="1" operator="containsText" text="OUI">
      <formula>NOT(ISERROR(SEARCH("OUI",G24)))</formula>
    </cfRule>
    <cfRule type="containsText" dxfId="58" priority="32" stopIfTrue="1" operator="containsText" text="NON">
      <formula>NOT(ISERROR(SEARCH("NON",G24)))</formula>
    </cfRule>
  </conditionalFormatting>
  <conditionalFormatting sqref="I24:O24">
    <cfRule type="containsText" dxfId="57" priority="29" stopIfTrue="1" operator="containsText" text="OUI">
      <formula>NOT(ISERROR(SEARCH("OUI",I24)))</formula>
    </cfRule>
    <cfRule type="containsText" dxfId="56" priority="30" stopIfTrue="1" operator="containsText" text="NON">
      <formula>NOT(ISERROR(SEARCH("NON",I24)))</formula>
    </cfRule>
  </conditionalFormatting>
  <conditionalFormatting sqref="G25">
    <cfRule type="containsText" dxfId="55" priority="27" stopIfTrue="1" operator="containsText" text="OUI">
      <formula>NOT(ISERROR(SEARCH("OUI",G25)))</formula>
    </cfRule>
    <cfRule type="containsText" dxfId="54" priority="28" stopIfTrue="1" operator="containsText" text="NON">
      <formula>NOT(ISERROR(SEARCH("NON",G25)))</formula>
    </cfRule>
  </conditionalFormatting>
  <conditionalFormatting sqref="I25:O25">
    <cfRule type="containsText" dxfId="53" priority="25" stopIfTrue="1" operator="containsText" text="OUI">
      <formula>NOT(ISERROR(SEARCH("OUI",I25)))</formula>
    </cfRule>
    <cfRule type="containsText" dxfId="52" priority="26" stopIfTrue="1" operator="containsText" text="NON">
      <formula>NOT(ISERROR(SEARCH("NON",I25)))</formula>
    </cfRule>
  </conditionalFormatting>
  <conditionalFormatting sqref="G26">
    <cfRule type="containsText" dxfId="51" priority="23" stopIfTrue="1" operator="containsText" text="OUI">
      <formula>NOT(ISERROR(SEARCH("OUI",G26)))</formula>
    </cfRule>
    <cfRule type="containsText" dxfId="50" priority="24" stopIfTrue="1" operator="containsText" text="NON">
      <formula>NOT(ISERROR(SEARCH("NON",G26)))</formula>
    </cfRule>
  </conditionalFormatting>
  <conditionalFormatting sqref="I26:O26">
    <cfRule type="containsText" dxfId="49" priority="21" stopIfTrue="1" operator="containsText" text="OUI">
      <formula>NOT(ISERROR(SEARCH("OUI",I26)))</formula>
    </cfRule>
    <cfRule type="containsText" dxfId="48" priority="22" stopIfTrue="1" operator="containsText" text="NON">
      <formula>NOT(ISERROR(SEARCH("NON",I26)))</formula>
    </cfRule>
  </conditionalFormatting>
  <conditionalFormatting sqref="G27">
    <cfRule type="containsText" dxfId="47" priority="19" stopIfTrue="1" operator="containsText" text="OUI">
      <formula>NOT(ISERROR(SEARCH("OUI",G27)))</formula>
    </cfRule>
    <cfRule type="containsText" dxfId="46" priority="20" stopIfTrue="1" operator="containsText" text="NON">
      <formula>NOT(ISERROR(SEARCH("NON",G27)))</formula>
    </cfRule>
  </conditionalFormatting>
  <conditionalFormatting sqref="I27:O27">
    <cfRule type="containsText" dxfId="45" priority="17" stopIfTrue="1" operator="containsText" text="OUI">
      <formula>NOT(ISERROR(SEARCH("OUI",I27)))</formula>
    </cfRule>
    <cfRule type="containsText" dxfId="44" priority="18" stopIfTrue="1" operator="containsText" text="NON">
      <formula>NOT(ISERROR(SEARCH("NON",I27)))</formula>
    </cfRule>
  </conditionalFormatting>
  <conditionalFormatting sqref="G28">
    <cfRule type="containsText" dxfId="43" priority="15" stopIfTrue="1" operator="containsText" text="OUI">
      <formula>NOT(ISERROR(SEARCH("OUI",G28)))</formula>
    </cfRule>
    <cfRule type="containsText" dxfId="42" priority="16" stopIfTrue="1" operator="containsText" text="NON">
      <formula>NOT(ISERROR(SEARCH("NON",G28)))</formula>
    </cfRule>
  </conditionalFormatting>
  <conditionalFormatting sqref="I28:O28">
    <cfRule type="containsText" dxfId="41" priority="13" stopIfTrue="1" operator="containsText" text="OUI">
      <formula>NOT(ISERROR(SEARCH("OUI",I28)))</formula>
    </cfRule>
    <cfRule type="containsText" dxfId="40" priority="14" stopIfTrue="1" operator="containsText" text="NON">
      <formula>NOT(ISERROR(SEARCH("NON",I28)))</formula>
    </cfRule>
  </conditionalFormatting>
  <conditionalFormatting sqref="G29">
    <cfRule type="containsText" dxfId="39" priority="11" stopIfTrue="1" operator="containsText" text="OUI">
      <formula>NOT(ISERROR(SEARCH("OUI",G29)))</formula>
    </cfRule>
    <cfRule type="containsText" dxfId="38" priority="12" stopIfTrue="1" operator="containsText" text="NON">
      <formula>NOT(ISERROR(SEARCH("NON",G29)))</formula>
    </cfRule>
  </conditionalFormatting>
  <conditionalFormatting sqref="I29:O29">
    <cfRule type="containsText" dxfId="37" priority="9" stopIfTrue="1" operator="containsText" text="OUI">
      <formula>NOT(ISERROR(SEARCH("OUI",I29)))</formula>
    </cfRule>
    <cfRule type="containsText" dxfId="36" priority="10" stopIfTrue="1" operator="containsText" text="NON">
      <formula>NOT(ISERROR(SEARCH("NON",I29)))</formula>
    </cfRule>
  </conditionalFormatting>
  <conditionalFormatting sqref="G30">
    <cfRule type="containsText" dxfId="35" priority="7" stopIfTrue="1" operator="containsText" text="OUI">
      <formula>NOT(ISERROR(SEARCH("OUI",G30)))</formula>
    </cfRule>
    <cfRule type="containsText" dxfId="34" priority="8" stopIfTrue="1" operator="containsText" text="NON">
      <formula>NOT(ISERROR(SEARCH("NON",G30)))</formula>
    </cfRule>
  </conditionalFormatting>
  <conditionalFormatting sqref="I30:O30">
    <cfRule type="containsText" dxfId="33" priority="5" stopIfTrue="1" operator="containsText" text="OUI">
      <formula>NOT(ISERROR(SEARCH("OUI",I30)))</formula>
    </cfRule>
    <cfRule type="containsText" dxfId="32" priority="6" stopIfTrue="1" operator="containsText" text="NON">
      <formula>NOT(ISERROR(SEARCH("NON",I30)))</formula>
    </cfRule>
  </conditionalFormatting>
  <conditionalFormatting sqref="G31">
    <cfRule type="containsText" dxfId="31" priority="3" stopIfTrue="1" operator="containsText" text="OUI">
      <formula>NOT(ISERROR(SEARCH("OUI",G31)))</formula>
    </cfRule>
    <cfRule type="containsText" dxfId="30" priority="4" stopIfTrue="1" operator="containsText" text="NON">
      <formula>NOT(ISERROR(SEARCH("NON",G31)))</formula>
    </cfRule>
  </conditionalFormatting>
  <conditionalFormatting sqref="I31:O31">
    <cfRule type="containsText" dxfId="29" priority="1" stopIfTrue="1" operator="containsText" text="OUI">
      <formula>NOT(ISERROR(SEARCH("OUI",I31)))</formula>
    </cfRule>
    <cfRule type="containsText" dxfId="28" priority="2" stopIfTrue="1" operator="containsText" text="NON">
      <formula>NOT(ISERROR(SEARCH("NON",I31)))</formula>
    </cfRule>
  </conditionalFormatting>
  <dataValidations count="4">
    <dataValidation type="list" allowBlank="1" showInputMessage="1" showErrorMessage="1" sqref="E65546:E65548 E131082:E131084 E196618:E196620 E262154:E262156 E327690:E327692 E393226:E393228 E458762:E458764 E524298:E524300 E589834:E589836 E655370:E655372 E720906:E720908 E786442:E786444 E851978:E851980 E917514:E917516 E983050:E983052 E14">
      <formula1>"FORMATEUR,RESPONSABLE PEDAGOGIQUE,ISP,MSP,JURY"</formula1>
    </dataValidation>
    <dataValidation type="list" allowBlank="1" showInputMessage="1" showErrorMessage="1" sqref="D983043:E983043 D65539:E65539 D131075:E131075 D196611:E196611 D262147:E262147 D327683:E327683 D393219:E393219 D458755:E458755 D524291:E524291 D589827:E589827 D655363:E655363 D720899:E720899 D786435:E786435 D851971:E851971 D917507:E917507">
      <formula1>"Equipier PROMPT SECOURS,Equipier au VSAV,SECOURS A PERSONNE"</formula1>
    </dataValidation>
    <dataValidation type="list" allowBlank="1" showInputMessage="1" showErrorMessage="1" sqref="E11:E13">
      <formula1>"RESPONSABLE PEDAGOGIQUE,FORMATEUR,ISP,MSP,JURY"</formula1>
    </dataValidation>
    <dataValidation type="list" allowBlank="1" showInputMessage="1" showErrorMessage="1" sqref="D4:E4">
      <formula1>"Equipier SECOURS ROUTIER,Chef d'agrée SECOURS ROUTIER"</formula1>
    </dataValidation>
  </dataValidations>
  <hyperlinks>
    <hyperlink ref="E19:E29" location="'final candidat 1'!Zone_d_impression" tooltip="Fiche évaluation des savoirs CANDIDAT 1" display="Final candidat 1"/>
    <hyperlink ref="E19" location="'Participant 2'!A1" tooltip="Fiche évaluation des savoirs CANDIDAT 1" display="Participant 2"/>
    <hyperlink ref="E20" location="'Participant 3'!A1" tooltip="Fiche évaluation des savoirs CANDIDAT 1" display="Participant 3"/>
    <hyperlink ref="E21" location="'Participant 4'!A1" tooltip="Fiche évaluation des savoirs CANDIDAT 1" display="Participant 4"/>
    <hyperlink ref="E22" location="'Participant 5'!A1" tooltip="Fiche évaluation des savoirs CANDIDAT 1" display="Participant 5"/>
    <hyperlink ref="E18" location="'Participant 1'!A1" display="Participant 1"/>
    <hyperlink ref="E23" location="'Participant 6'!A1" tooltip="Fiche évaluation des savoirs CANDIDAT 1" display="Participant 6"/>
    <hyperlink ref="E24" location="'Participant 7'!A1" tooltip="Fiche évaluation des savoirs CANDIDAT 1" display="'Participant 7"/>
    <hyperlink ref="E25" location="'Participant 8'!A1" tooltip="Fiche évaluation des savoirs CANDIDAT 1" display="'Participant 8"/>
    <hyperlink ref="E26" location="'Participant 9'!A1" tooltip="Fiche évaluation des savoirs CANDIDAT 1" display="'Participant 9"/>
    <hyperlink ref="E27" location="'Participant 10'!A1" tooltip="Fiche évaluation des savoirs CANDIDAT 1" display="'Participant 10"/>
    <hyperlink ref="E28" location="'Participant 11'!A1" tooltip="Fiche évaluation des savoirs CANDIDAT 1" display="'Participant 11"/>
    <hyperlink ref="E29" location="'Participant 12'!A1" tooltip="Fiche évaluation des savoirs CANDIDAT 1" display="'Participant 12"/>
    <hyperlink ref="E30" location="'Participant 13'!A1" display="'Participant 13"/>
    <hyperlink ref="E31" location="'Participant 14'!A1" display="'Participant 14"/>
  </hyperlinks>
  <pageMargins left="0.7" right="0.7" top="0.75" bottom="0.75" header="0.3" footer="0.3"/>
  <pageSetup paperSize="9" scale="58" orientation="landscape" r:id="rId1"/>
  <colBreaks count="1" manualBreakCount="1">
    <brk id="15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zoomScaleNormal="100" workbookViewId="0">
      <selection activeCell="H27" sqref="H27:K27"/>
    </sheetView>
  </sheetViews>
  <sheetFormatPr baseColWidth="10" defaultColWidth="11.28515625" defaultRowHeight="15" x14ac:dyDescent="0.25"/>
  <cols>
    <col min="1" max="1" width="0.85546875" style="22" customWidth="1"/>
    <col min="2" max="7" width="10.28515625" customWidth="1"/>
    <col min="8" max="17" width="7" customWidth="1"/>
    <col min="18" max="18" width="0.85546875" style="22" customWidth="1"/>
    <col min="20" max="22" width="0" hidden="1" customWidth="1"/>
  </cols>
  <sheetData>
    <row r="1" spans="1:22" ht="15" customHeight="1" x14ac:dyDescent="0.25">
      <c r="B1" s="188" t="s">
        <v>34</v>
      </c>
      <c r="C1" s="188"/>
      <c r="D1" s="188"/>
      <c r="E1" s="188"/>
      <c r="F1" s="140" t="s">
        <v>35</v>
      </c>
      <c r="G1" s="140"/>
      <c r="H1" s="140"/>
      <c r="I1" s="140"/>
      <c r="J1" s="140"/>
      <c r="K1" s="140"/>
      <c r="L1" s="140"/>
      <c r="M1" s="140" t="str">
        <f>+CANDIDAT!C26&amp;" "&amp;CANDIDAT!D26</f>
        <v xml:space="preserve"> </v>
      </c>
      <c r="N1" s="140"/>
      <c r="O1" s="140"/>
      <c r="P1" s="140"/>
      <c r="Q1" s="140"/>
      <c r="R1" s="68"/>
    </row>
    <row r="2" spans="1:22" ht="15" customHeight="1" x14ac:dyDescent="0.25">
      <c r="B2" s="189" t="s">
        <v>36</v>
      </c>
      <c r="C2" s="189"/>
      <c r="D2" s="189"/>
      <c r="E2" s="189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68"/>
    </row>
    <row r="3" spans="1:22" s="22" customFormat="1" ht="8.1" customHeight="1" x14ac:dyDescent="0.25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1:22" s="29" customFormat="1" ht="17.100000000000001" customHeight="1" x14ac:dyDescent="0.25">
      <c r="A4" s="42"/>
      <c r="B4" s="38"/>
      <c r="C4" s="190" t="s">
        <v>37</v>
      </c>
      <c r="D4" s="190"/>
      <c r="E4" s="190"/>
      <c r="F4" s="39"/>
      <c r="G4" s="26"/>
      <c r="H4" s="27" t="s">
        <v>38</v>
      </c>
      <c r="I4" s="28" t="s">
        <v>39</v>
      </c>
      <c r="J4" s="28" t="s">
        <v>40</v>
      </c>
      <c r="K4" s="28" t="s">
        <v>41</v>
      </c>
      <c r="L4" s="28" t="s">
        <v>42</v>
      </c>
      <c r="M4" s="28" t="s">
        <v>43</v>
      </c>
      <c r="N4" s="28" t="s">
        <v>44</v>
      </c>
      <c r="O4" s="28" t="s">
        <v>45</v>
      </c>
      <c r="P4" s="28" t="s">
        <v>46</v>
      </c>
      <c r="Q4" s="28" t="s">
        <v>47</v>
      </c>
      <c r="R4" s="26"/>
    </row>
    <row r="5" spans="1:22" s="29" customFormat="1" ht="19.7" customHeight="1" x14ac:dyDescent="0.25">
      <c r="A5" s="42"/>
      <c r="B5" s="194" t="s">
        <v>72</v>
      </c>
      <c r="C5" s="194"/>
      <c r="D5" s="38"/>
      <c r="E5" s="38"/>
      <c r="F5" s="191" t="s">
        <v>48</v>
      </c>
      <c r="G5" s="192"/>
      <c r="H5" s="30"/>
      <c r="I5" s="30"/>
      <c r="J5" s="30"/>
      <c r="K5" s="31"/>
      <c r="L5" s="31"/>
      <c r="M5" s="31"/>
      <c r="N5" s="31"/>
      <c r="O5" s="31"/>
      <c r="P5" s="31"/>
      <c r="Q5" s="31"/>
      <c r="R5" s="49"/>
    </row>
    <row r="6" spans="1:22" s="29" customFormat="1" ht="19.7" customHeight="1" x14ac:dyDescent="0.25">
      <c r="A6" s="42"/>
      <c r="B6" s="195"/>
      <c r="C6" s="195"/>
      <c r="D6" s="193" t="s">
        <v>49</v>
      </c>
      <c r="E6" s="193"/>
      <c r="F6" s="193"/>
      <c r="G6" s="67" t="s">
        <v>50</v>
      </c>
      <c r="H6" s="32"/>
      <c r="I6" s="32"/>
      <c r="J6" s="32"/>
      <c r="K6" s="32"/>
      <c r="L6" s="32"/>
      <c r="M6" s="32"/>
      <c r="N6" s="32"/>
      <c r="O6" s="32"/>
      <c r="P6" s="32"/>
      <c r="Q6" s="32"/>
      <c r="R6" s="80"/>
    </row>
    <row r="7" spans="1:22" s="29" customFormat="1" ht="20.45" customHeight="1" x14ac:dyDescent="0.25">
      <c r="A7" s="42"/>
      <c r="B7" s="157" t="s">
        <v>67</v>
      </c>
      <c r="C7" s="157"/>
      <c r="D7" s="158" t="s">
        <v>51</v>
      </c>
      <c r="E7" s="158"/>
      <c r="F7" s="158"/>
      <c r="G7" s="159"/>
      <c r="H7" s="33"/>
      <c r="I7" s="33"/>
      <c r="J7" s="33"/>
      <c r="K7" s="33"/>
      <c r="L7" s="33"/>
      <c r="M7" s="33"/>
      <c r="N7" s="33"/>
      <c r="O7" s="33"/>
      <c r="P7" s="33"/>
      <c r="Q7" s="33"/>
      <c r="R7" s="36"/>
      <c r="U7" s="76">
        <f t="shared" ref="U7:U12" si="0">COUNTIF(H7:Q7,"A")</f>
        <v>0</v>
      </c>
      <c r="V7" s="78" t="str">
        <f>+IF(U7&gt;=1,"OK","X")</f>
        <v>X</v>
      </c>
    </row>
    <row r="8" spans="1:22" s="29" customFormat="1" ht="20.45" customHeight="1" x14ac:dyDescent="0.25">
      <c r="A8" s="42"/>
      <c r="B8" s="157"/>
      <c r="C8" s="157"/>
      <c r="D8" s="158" t="s">
        <v>52</v>
      </c>
      <c r="E8" s="158"/>
      <c r="F8" s="158"/>
      <c r="G8" s="159"/>
      <c r="H8" s="33"/>
      <c r="I8" s="33"/>
      <c r="J8" s="33"/>
      <c r="K8" s="33"/>
      <c r="L8" s="33"/>
      <c r="M8" s="33"/>
      <c r="N8" s="33"/>
      <c r="O8" s="33"/>
      <c r="P8" s="33"/>
      <c r="Q8" s="33"/>
      <c r="R8" s="36"/>
      <c r="U8" s="76">
        <f t="shared" si="0"/>
        <v>0</v>
      </c>
      <c r="V8" s="78" t="str">
        <f t="shared" ref="V8:V12" si="1">+IF(U8&gt;=1,"OK","X")</f>
        <v>X</v>
      </c>
    </row>
    <row r="9" spans="1:22" s="29" customFormat="1" ht="20.45" customHeight="1" x14ac:dyDescent="0.25">
      <c r="A9" s="42"/>
      <c r="B9" s="157"/>
      <c r="C9" s="157"/>
      <c r="D9" s="158" t="s">
        <v>53</v>
      </c>
      <c r="E9" s="158"/>
      <c r="F9" s="158"/>
      <c r="G9" s="159"/>
      <c r="H9" s="33"/>
      <c r="I9" s="33"/>
      <c r="J9" s="33"/>
      <c r="K9" s="33"/>
      <c r="L9" s="33"/>
      <c r="M9" s="33"/>
      <c r="N9" s="33"/>
      <c r="O9" s="33"/>
      <c r="P9" s="33"/>
      <c r="Q9" s="33"/>
      <c r="R9" s="36"/>
      <c r="U9" s="76">
        <f t="shared" si="0"/>
        <v>0</v>
      </c>
      <c r="V9" s="78" t="str">
        <f t="shared" si="1"/>
        <v>X</v>
      </c>
    </row>
    <row r="10" spans="1:22" s="29" customFormat="1" ht="20.45" customHeight="1" x14ac:dyDescent="0.25">
      <c r="A10" s="42"/>
      <c r="B10" s="196" t="s">
        <v>24</v>
      </c>
      <c r="C10" s="197"/>
      <c r="D10" s="203" t="s">
        <v>54</v>
      </c>
      <c r="E10" s="204"/>
      <c r="F10" s="204"/>
      <c r="G10" s="205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6"/>
      <c r="U10" s="76">
        <f t="shared" si="0"/>
        <v>0</v>
      </c>
      <c r="V10" s="78" t="str">
        <f t="shared" si="1"/>
        <v>X</v>
      </c>
    </row>
    <row r="11" spans="1:22" s="29" customFormat="1" ht="20.45" customHeight="1" x14ac:dyDescent="0.25">
      <c r="A11" s="42"/>
      <c r="B11" s="198"/>
      <c r="C11" s="199"/>
      <c r="D11" s="206" t="s">
        <v>55</v>
      </c>
      <c r="E11" s="207"/>
      <c r="F11" s="207"/>
      <c r="G11" s="208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6"/>
      <c r="U11" s="76">
        <f t="shared" si="0"/>
        <v>0</v>
      </c>
      <c r="V11" s="78" t="str">
        <f t="shared" si="1"/>
        <v>X</v>
      </c>
    </row>
    <row r="12" spans="1:22" s="29" customFormat="1" ht="20.45" customHeight="1" x14ac:dyDescent="0.25">
      <c r="A12" s="42"/>
      <c r="B12" s="200"/>
      <c r="C12" s="201"/>
      <c r="D12" s="202" t="s">
        <v>25</v>
      </c>
      <c r="E12" s="202"/>
      <c r="F12" s="202"/>
      <c r="G12" s="202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6"/>
      <c r="U12" s="76">
        <f t="shared" si="0"/>
        <v>0</v>
      </c>
      <c r="V12" s="78" t="str">
        <f t="shared" si="1"/>
        <v>X</v>
      </c>
    </row>
    <row r="13" spans="1:22" s="42" customFormat="1" ht="8.1" customHeight="1" x14ac:dyDescent="0.25">
      <c r="B13" s="35"/>
      <c r="C13" s="35"/>
      <c r="D13" s="41"/>
      <c r="E13" s="41"/>
      <c r="F13" s="41"/>
      <c r="G13" s="41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V13" s="78"/>
    </row>
    <row r="14" spans="1:22" s="29" customFormat="1" ht="15.95" customHeight="1" x14ac:dyDescent="0.25">
      <c r="A14" s="42"/>
      <c r="B14" s="45" t="s">
        <v>56</v>
      </c>
      <c r="C14" s="47"/>
      <c r="D14" s="47"/>
      <c r="E14" s="64"/>
      <c r="F14" s="47"/>
      <c r="G14" s="47"/>
      <c r="H14" s="38"/>
      <c r="I14" s="42"/>
      <c r="J14" s="38"/>
      <c r="K14" s="43"/>
      <c r="L14" s="44"/>
      <c r="M14" s="44"/>
      <c r="N14" s="44"/>
      <c r="O14" s="44"/>
      <c r="P14" s="44"/>
      <c r="Q14" s="44"/>
      <c r="R14" s="44"/>
      <c r="T14" s="77" t="s">
        <v>58</v>
      </c>
      <c r="U14" s="75">
        <f>SUM(U7:U12)</f>
        <v>0</v>
      </c>
      <c r="V14" s="29">
        <f>COUNTIF(V7:V12,"ok")</f>
        <v>0</v>
      </c>
    </row>
    <row r="15" spans="1:22" s="29" customFormat="1" ht="15.95" customHeight="1" x14ac:dyDescent="0.25">
      <c r="A15" s="42"/>
      <c r="B15" s="45" t="s">
        <v>68</v>
      </c>
      <c r="C15" s="45" t="s">
        <v>57</v>
      </c>
      <c r="D15" s="46"/>
      <c r="E15" s="45" t="s">
        <v>69</v>
      </c>
      <c r="F15" s="47"/>
      <c r="G15" s="57" t="s">
        <v>71</v>
      </c>
      <c r="H15" s="58"/>
      <c r="I15" s="38"/>
      <c r="J15" s="38"/>
      <c r="K15" s="38"/>
      <c r="L15" s="38"/>
      <c r="M15" s="38"/>
      <c r="N15" s="38"/>
      <c r="O15" s="38"/>
      <c r="P15" s="38"/>
      <c r="Q15" s="38"/>
      <c r="R15" s="38"/>
    </row>
    <row r="16" spans="1:22" s="42" customFormat="1" ht="8.1" customHeight="1" x14ac:dyDescent="0.25"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</row>
    <row r="17" spans="1:21" s="29" customFormat="1" ht="21.2" customHeight="1" x14ac:dyDescent="0.25">
      <c r="A17" s="42"/>
      <c r="B17" s="38"/>
      <c r="C17" s="38"/>
      <c r="D17" s="38"/>
      <c r="E17" s="38"/>
      <c r="F17" s="38"/>
      <c r="G17" s="38"/>
      <c r="H17" s="167" t="s">
        <v>58</v>
      </c>
      <c r="I17" s="168"/>
      <c r="J17" s="169"/>
      <c r="K17" s="154" t="s">
        <v>77</v>
      </c>
      <c r="L17" s="155"/>
      <c r="M17" s="156"/>
      <c r="N17" s="146" t="s">
        <v>59</v>
      </c>
      <c r="O17" s="146"/>
      <c r="P17" s="146"/>
      <c r="Q17" s="147"/>
      <c r="R17" s="26"/>
    </row>
    <row r="18" spans="1:21" s="29" customFormat="1" ht="15.95" customHeight="1" x14ac:dyDescent="0.25">
      <c r="A18" s="42"/>
      <c r="B18" s="161" t="s">
        <v>60</v>
      </c>
      <c r="C18" s="162"/>
      <c r="D18" s="162"/>
      <c r="E18" s="162"/>
      <c r="F18" s="162"/>
      <c r="G18" s="163"/>
      <c r="H18" s="161"/>
      <c r="I18" s="162"/>
      <c r="J18" s="163"/>
      <c r="K18" s="148"/>
      <c r="L18" s="149"/>
      <c r="M18" s="150"/>
      <c r="N18" s="142" t="str">
        <f>IF(U14&gt;=6,IF(V14&gt;=6,U18,U19),U19)</f>
        <v>INAPTE EQUIPIER VSR</v>
      </c>
      <c r="O18" s="142"/>
      <c r="P18" s="142"/>
      <c r="Q18" s="143"/>
      <c r="R18" s="81"/>
      <c r="U18" s="29" t="s">
        <v>61</v>
      </c>
    </row>
    <row r="19" spans="1:21" s="29" customFormat="1" ht="15.95" customHeight="1" x14ac:dyDescent="0.25">
      <c r="A19" s="42"/>
      <c r="B19" s="164"/>
      <c r="C19" s="165"/>
      <c r="D19" s="165"/>
      <c r="E19" s="165"/>
      <c r="F19" s="165"/>
      <c r="G19" s="166"/>
      <c r="H19" s="164"/>
      <c r="I19" s="165"/>
      <c r="J19" s="166"/>
      <c r="K19" s="151"/>
      <c r="L19" s="152"/>
      <c r="M19" s="153"/>
      <c r="N19" s="144"/>
      <c r="O19" s="144"/>
      <c r="P19" s="144"/>
      <c r="Q19" s="145"/>
      <c r="R19" s="81"/>
      <c r="U19" s="29" t="s">
        <v>62</v>
      </c>
    </row>
    <row r="20" spans="1:21" s="42" customFormat="1" ht="8.1" customHeight="1" thickBot="1" x14ac:dyDescent="0.3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73"/>
      <c r="O20" s="73"/>
      <c r="P20" s="73"/>
      <c r="Q20" s="49"/>
      <c r="R20" s="49"/>
    </row>
    <row r="21" spans="1:21" s="29" customFormat="1" ht="20.100000000000001" customHeight="1" x14ac:dyDescent="0.25">
      <c r="A21" s="42"/>
      <c r="B21" s="170" t="s">
        <v>78</v>
      </c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85"/>
      <c r="R21" s="79"/>
    </row>
    <row r="22" spans="1:21" s="29" customFormat="1" ht="20.100000000000001" customHeight="1" x14ac:dyDescent="0.25">
      <c r="A22" s="42"/>
      <c r="B22" s="172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86"/>
      <c r="R22" s="79"/>
    </row>
    <row r="23" spans="1:21" s="29" customFormat="1" ht="20.100000000000001" customHeight="1" thickBot="1" x14ac:dyDescent="0.3">
      <c r="A23" s="42"/>
      <c r="B23" s="174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87"/>
      <c r="R23" s="79"/>
    </row>
    <row r="24" spans="1:21" s="29" customFormat="1" ht="8.1" customHeight="1" x14ac:dyDescent="0.25">
      <c r="A24" s="42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</row>
    <row r="25" spans="1:21" s="29" customFormat="1" ht="15.95" customHeight="1" x14ac:dyDescent="0.25">
      <c r="A25" s="42"/>
      <c r="B25" s="50" t="s">
        <v>63</v>
      </c>
      <c r="C25" s="179" t="str">
        <f>+CANDIDAT!$D$4</f>
        <v>Equipier SECOURS ROUTIER</v>
      </c>
      <c r="D25" s="179"/>
      <c r="E25" s="179"/>
      <c r="F25" s="51" t="s">
        <v>64</v>
      </c>
      <c r="G25" s="179" t="str">
        <f>CANDIDAT!$E$7</f>
        <v>Site de CROUEL</v>
      </c>
      <c r="H25" s="179"/>
      <c r="I25" s="179"/>
      <c r="J25" s="179"/>
      <c r="K25" s="179"/>
      <c r="L25" s="179"/>
      <c r="M25" s="50" t="s">
        <v>65</v>
      </c>
      <c r="N25" s="184" t="str">
        <f>"du  "&amp;CANDIDAT!E5&amp;"  au  "&amp;CANDIDAT!E6</f>
        <v>du  10/08/2020  au  14/08/2020</v>
      </c>
      <c r="O25" s="184"/>
      <c r="P25" s="184"/>
      <c r="Q25" s="184"/>
      <c r="R25" s="74"/>
    </row>
    <row r="26" spans="1:21" s="29" customFormat="1" ht="9.9499999999999993" customHeight="1" x14ac:dyDescent="0.25">
      <c r="A26" s="42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</row>
    <row r="27" spans="1:21" s="29" customFormat="1" ht="15" customHeight="1" x14ac:dyDescent="0.25">
      <c r="A27" s="42"/>
      <c r="B27" s="138" t="s">
        <v>89</v>
      </c>
      <c r="C27" s="138"/>
      <c r="D27" s="139"/>
      <c r="E27" s="138" t="s">
        <v>89</v>
      </c>
      <c r="F27" s="138"/>
      <c r="G27" s="139"/>
      <c r="H27" s="180" t="s">
        <v>90</v>
      </c>
      <c r="I27" s="181"/>
      <c r="J27" s="181"/>
      <c r="K27" s="181"/>
      <c r="L27" s="180" t="s">
        <v>74</v>
      </c>
      <c r="M27" s="181"/>
      <c r="N27" s="181"/>
      <c r="O27" s="181"/>
      <c r="P27" s="72"/>
      <c r="Q27" s="38"/>
      <c r="R27" s="38"/>
    </row>
    <row r="28" spans="1:21" s="29" customFormat="1" ht="15.95" customHeight="1" x14ac:dyDescent="0.25">
      <c r="A28" s="42"/>
      <c r="B28" s="182" t="str">
        <f>CANDIDAT!$C$11&amp;""&amp;CANDIDAT!$D$11</f>
        <v>VUCINICDavid</v>
      </c>
      <c r="C28" s="182"/>
      <c r="D28" s="183"/>
      <c r="E28" s="182" t="str">
        <f>CANDIDAT!$C$12&amp;""&amp;CANDIDAT!$D$12</f>
        <v>VENDANGES Noëlle</v>
      </c>
      <c r="F28" s="182"/>
      <c r="G28" s="183"/>
      <c r="H28" s="178" t="str">
        <f>CANDIDAT!$C$13&amp;""&amp;CANDIDAT!$D$13</f>
        <v/>
      </c>
      <c r="I28" s="179"/>
      <c r="J28" s="179"/>
      <c r="K28" s="179"/>
      <c r="L28" s="178" t="str">
        <f>CANDIDAT!$C$26&amp;" "&amp;CANDIDAT!$D$26</f>
        <v xml:space="preserve"> </v>
      </c>
      <c r="M28" s="179"/>
      <c r="N28" s="179"/>
      <c r="O28" s="179"/>
      <c r="P28" s="71"/>
      <c r="Q28" s="39"/>
      <c r="R28" s="39"/>
    </row>
    <row r="29" spans="1:21" s="29" customFormat="1" ht="15.95" customHeight="1" x14ac:dyDescent="0.25">
      <c r="A29" s="42"/>
      <c r="B29" s="136" t="str">
        <f>CANDIDAT!$E$11</f>
        <v>RESPONSABLE PEDAGOGIQUE</v>
      </c>
      <c r="C29" s="136"/>
      <c r="D29" s="137"/>
      <c r="E29" s="136" t="str">
        <f>CANDIDAT!$E$12</f>
        <v>FORMATEUR</v>
      </c>
      <c r="F29" s="136"/>
      <c r="G29" s="137"/>
      <c r="H29" s="176">
        <f>CANDIDAT!$E$13</f>
        <v>0</v>
      </c>
      <c r="I29" s="177"/>
      <c r="J29" s="177"/>
      <c r="K29" s="177"/>
      <c r="L29" s="70"/>
      <c r="M29" s="69"/>
      <c r="N29" s="69"/>
      <c r="O29" s="69"/>
      <c r="P29" s="70"/>
      <c r="Q29" s="38"/>
      <c r="R29" s="38"/>
    </row>
    <row r="30" spans="1:21" s="29" customFormat="1" ht="18.75" customHeight="1" x14ac:dyDescent="0.25">
      <c r="A30" s="42"/>
      <c r="B30" s="54"/>
      <c r="C30" s="54"/>
      <c r="D30" s="55"/>
      <c r="E30" s="56"/>
      <c r="F30" s="55"/>
      <c r="G30" s="55"/>
      <c r="H30" s="56"/>
      <c r="I30" s="55"/>
      <c r="J30" s="55"/>
      <c r="K30" s="55"/>
      <c r="L30" s="56"/>
      <c r="M30" s="55"/>
      <c r="N30" s="55"/>
      <c r="O30" s="55"/>
      <c r="P30" s="56"/>
      <c r="Q30" s="42"/>
      <c r="R30" s="42"/>
    </row>
    <row r="31" spans="1:21" s="29" customFormat="1" ht="19.5" hidden="1" customHeight="1" x14ac:dyDescent="0.25">
      <c r="A31" s="42"/>
      <c r="B31" s="54"/>
      <c r="C31" s="54"/>
      <c r="D31" s="55"/>
      <c r="E31" s="56"/>
      <c r="F31" s="55"/>
      <c r="G31" s="55"/>
      <c r="H31" s="56"/>
      <c r="I31" s="55"/>
      <c r="J31" s="55"/>
      <c r="K31" s="55"/>
      <c r="L31" s="56"/>
      <c r="M31" s="55"/>
      <c r="N31" s="55"/>
      <c r="O31" s="55"/>
      <c r="P31" s="56"/>
      <c r="Q31" s="42"/>
      <c r="R31" s="42"/>
    </row>
    <row r="32" spans="1:21" s="29" customFormat="1" ht="8.1" customHeight="1" x14ac:dyDescent="0.25">
      <c r="A32" s="42"/>
      <c r="B32" s="38"/>
      <c r="C32" s="38"/>
      <c r="D32" s="38"/>
      <c r="E32" s="52"/>
      <c r="F32" s="53"/>
      <c r="G32" s="53"/>
      <c r="H32" s="52"/>
      <c r="I32" s="38"/>
      <c r="J32" s="38"/>
      <c r="K32" s="38"/>
      <c r="L32" s="52"/>
      <c r="M32" s="38"/>
      <c r="N32" s="38"/>
      <c r="O32" s="38"/>
      <c r="P32" s="52"/>
      <c r="Q32" s="42"/>
      <c r="R32" s="42"/>
    </row>
    <row r="33" spans="1:18" s="29" customFormat="1" ht="15" customHeight="1" x14ac:dyDescent="0.25">
      <c r="A33" s="42"/>
      <c r="B33" s="160" t="s">
        <v>70</v>
      </c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82"/>
    </row>
    <row r="34" spans="1:18" x14ac:dyDescent="0.2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</row>
    <row r="35" spans="1:18" x14ac:dyDescent="0.25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</row>
  </sheetData>
  <mergeCells count="40">
    <mergeCell ref="M1:Q2"/>
    <mergeCell ref="B2:E2"/>
    <mergeCell ref="C4:E4"/>
    <mergeCell ref="B7:C9"/>
    <mergeCell ref="D7:G7"/>
    <mergeCell ref="D8:G8"/>
    <mergeCell ref="D9:G9"/>
    <mergeCell ref="B5:C6"/>
    <mergeCell ref="F5:G5"/>
    <mergeCell ref="D6:F6"/>
    <mergeCell ref="B1:E1"/>
    <mergeCell ref="F1:L2"/>
    <mergeCell ref="B10:C12"/>
    <mergeCell ref="D10:G10"/>
    <mergeCell ref="D11:G11"/>
    <mergeCell ref="D12:G12"/>
    <mergeCell ref="B27:D27"/>
    <mergeCell ref="E27:G27"/>
    <mergeCell ref="B18:G19"/>
    <mergeCell ref="B21:C23"/>
    <mergeCell ref="H27:K27"/>
    <mergeCell ref="L27:O27"/>
    <mergeCell ref="H17:J17"/>
    <mergeCell ref="K17:M17"/>
    <mergeCell ref="N17:Q17"/>
    <mergeCell ref="H18:J19"/>
    <mergeCell ref="K18:M19"/>
    <mergeCell ref="N18:Q19"/>
    <mergeCell ref="D21:Q23"/>
    <mergeCell ref="C25:E25"/>
    <mergeCell ref="G25:L25"/>
    <mergeCell ref="N25:Q25"/>
    <mergeCell ref="B33:Q33"/>
    <mergeCell ref="B28:D28"/>
    <mergeCell ref="E28:G28"/>
    <mergeCell ref="H28:K28"/>
    <mergeCell ref="L28:O28"/>
    <mergeCell ref="B29:D29"/>
    <mergeCell ref="E29:G29"/>
    <mergeCell ref="H29:K29"/>
  </mergeCells>
  <conditionalFormatting sqref="N18:Q19">
    <cfRule type="containsText" dxfId="11" priority="1" operator="containsText" text="INAPTE EQUIPIER VSR">
      <formula>NOT(ISERROR(SEARCH("INAPTE EQUIPIER VSR",N18)))</formula>
    </cfRule>
    <cfRule type="containsText" dxfId="10" priority="2" operator="containsText" text="APTE EQUIPIER VSR">
      <formula>NOT(ISERROR(SEARCH("APTE EQUIPIER VSR",N18)))</formula>
    </cfRule>
  </conditionalFormatting>
  <dataValidations count="1">
    <dataValidation type="list" allowBlank="1" showInputMessage="1" showErrorMessage="1" sqref="H7:R12">
      <formula1>"A,ECA,NA"</formula1>
    </dataValidation>
  </dataValidations>
  <pageMargins left="0.25" right="0.25" top="0.75" bottom="0.75" header="0.3" footer="0.3"/>
  <pageSetup paperSize="9" scale="9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zoomScaleNormal="100" workbookViewId="0">
      <selection activeCell="H27" sqref="H27:K27"/>
    </sheetView>
  </sheetViews>
  <sheetFormatPr baseColWidth="10" defaultColWidth="11.28515625" defaultRowHeight="15" x14ac:dyDescent="0.25"/>
  <cols>
    <col min="1" max="1" width="0.85546875" style="22" customWidth="1"/>
    <col min="2" max="7" width="10.28515625" customWidth="1"/>
    <col min="8" max="17" width="7" customWidth="1"/>
    <col min="18" max="18" width="0.85546875" style="22" customWidth="1"/>
    <col min="20" max="22" width="0" hidden="1" customWidth="1"/>
  </cols>
  <sheetData>
    <row r="1" spans="1:22" ht="15" customHeight="1" x14ac:dyDescent="0.25">
      <c r="B1" s="188" t="s">
        <v>34</v>
      </c>
      <c r="C1" s="188"/>
      <c r="D1" s="188"/>
      <c r="E1" s="188"/>
      <c r="F1" s="140" t="s">
        <v>35</v>
      </c>
      <c r="G1" s="140"/>
      <c r="H1" s="140"/>
      <c r="I1" s="140"/>
      <c r="J1" s="140"/>
      <c r="K1" s="140"/>
      <c r="L1" s="140"/>
      <c r="M1" s="140" t="str">
        <f>+CANDIDAT!C27&amp;" "&amp;CANDIDAT!D27</f>
        <v xml:space="preserve"> </v>
      </c>
      <c r="N1" s="140"/>
      <c r="O1" s="140"/>
      <c r="P1" s="140"/>
      <c r="Q1" s="140"/>
      <c r="R1" s="68"/>
    </row>
    <row r="2" spans="1:22" ht="15" customHeight="1" x14ac:dyDescent="0.25">
      <c r="B2" s="189" t="s">
        <v>36</v>
      </c>
      <c r="C2" s="189"/>
      <c r="D2" s="189"/>
      <c r="E2" s="189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68"/>
    </row>
    <row r="3" spans="1:22" s="22" customFormat="1" ht="8.1" customHeight="1" x14ac:dyDescent="0.25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1:22" s="29" customFormat="1" ht="17.100000000000001" customHeight="1" x14ac:dyDescent="0.25">
      <c r="A4" s="42"/>
      <c r="B4" s="38"/>
      <c r="C4" s="190" t="s">
        <v>37</v>
      </c>
      <c r="D4" s="190"/>
      <c r="E4" s="190"/>
      <c r="F4" s="39"/>
      <c r="G4" s="26"/>
      <c r="H4" s="27" t="s">
        <v>38</v>
      </c>
      <c r="I4" s="28" t="s">
        <v>39</v>
      </c>
      <c r="J4" s="28" t="s">
        <v>40</v>
      </c>
      <c r="K4" s="28" t="s">
        <v>41</v>
      </c>
      <c r="L4" s="28" t="s">
        <v>42</v>
      </c>
      <c r="M4" s="28" t="s">
        <v>43</v>
      </c>
      <c r="N4" s="28" t="s">
        <v>44</v>
      </c>
      <c r="O4" s="28" t="s">
        <v>45</v>
      </c>
      <c r="P4" s="28" t="s">
        <v>46</v>
      </c>
      <c r="Q4" s="28" t="s">
        <v>47</v>
      </c>
      <c r="R4" s="26"/>
    </row>
    <row r="5" spans="1:22" s="29" customFormat="1" ht="19.7" customHeight="1" x14ac:dyDescent="0.25">
      <c r="A5" s="42"/>
      <c r="B5" s="194" t="s">
        <v>72</v>
      </c>
      <c r="C5" s="194"/>
      <c r="D5" s="38"/>
      <c r="E5" s="38"/>
      <c r="F5" s="191" t="s">
        <v>48</v>
      </c>
      <c r="G5" s="192"/>
      <c r="H5" s="30"/>
      <c r="I5" s="30"/>
      <c r="J5" s="30"/>
      <c r="K5" s="31"/>
      <c r="L5" s="31"/>
      <c r="M5" s="31"/>
      <c r="N5" s="31"/>
      <c r="O5" s="31"/>
      <c r="P5" s="31"/>
      <c r="Q5" s="31"/>
      <c r="R5" s="49"/>
    </row>
    <row r="6" spans="1:22" s="29" customFormat="1" ht="19.7" customHeight="1" x14ac:dyDescent="0.25">
      <c r="A6" s="42"/>
      <c r="B6" s="195"/>
      <c r="C6" s="195"/>
      <c r="D6" s="193" t="s">
        <v>49</v>
      </c>
      <c r="E6" s="193"/>
      <c r="F6" s="193"/>
      <c r="G6" s="67" t="s">
        <v>50</v>
      </c>
      <c r="H6" s="32"/>
      <c r="I6" s="32"/>
      <c r="J6" s="32"/>
      <c r="K6" s="32"/>
      <c r="L6" s="32"/>
      <c r="M6" s="32"/>
      <c r="N6" s="32"/>
      <c r="O6" s="32"/>
      <c r="P6" s="32"/>
      <c r="Q6" s="32"/>
      <c r="R6" s="80"/>
    </row>
    <row r="7" spans="1:22" s="29" customFormat="1" ht="20.45" customHeight="1" x14ac:dyDescent="0.25">
      <c r="A7" s="42"/>
      <c r="B7" s="157" t="s">
        <v>67</v>
      </c>
      <c r="C7" s="157"/>
      <c r="D7" s="158" t="s">
        <v>51</v>
      </c>
      <c r="E7" s="158"/>
      <c r="F7" s="158"/>
      <c r="G7" s="159"/>
      <c r="H7" s="33"/>
      <c r="I7" s="33"/>
      <c r="J7" s="33"/>
      <c r="K7" s="33"/>
      <c r="L7" s="33"/>
      <c r="M7" s="33"/>
      <c r="N7" s="33"/>
      <c r="O7" s="33"/>
      <c r="P7" s="33"/>
      <c r="Q7" s="33"/>
      <c r="R7" s="36"/>
      <c r="U7" s="76">
        <f t="shared" ref="U7:U12" si="0">COUNTIF(H7:Q7,"A")</f>
        <v>0</v>
      </c>
      <c r="V7" s="78" t="str">
        <f>+IF(U7&gt;=1,"OK","X")</f>
        <v>X</v>
      </c>
    </row>
    <row r="8" spans="1:22" s="29" customFormat="1" ht="20.45" customHeight="1" x14ac:dyDescent="0.25">
      <c r="A8" s="42"/>
      <c r="B8" s="157"/>
      <c r="C8" s="157"/>
      <c r="D8" s="158" t="s">
        <v>52</v>
      </c>
      <c r="E8" s="158"/>
      <c r="F8" s="158"/>
      <c r="G8" s="159"/>
      <c r="H8" s="33"/>
      <c r="I8" s="33"/>
      <c r="J8" s="33"/>
      <c r="K8" s="33"/>
      <c r="L8" s="33"/>
      <c r="M8" s="33"/>
      <c r="N8" s="33"/>
      <c r="O8" s="33"/>
      <c r="P8" s="33"/>
      <c r="Q8" s="33"/>
      <c r="R8" s="36"/>
      <c r="U8" s="76">
        <f t="shared" si="0"/>
        <v>0</v>
      </c>
      <c r="V8" s="78" t="str">
        <f t="shared" ref="V8:V12" si="1">+IF(U8&gt;=1,"OK","X")</f>
        <v>X</v>
      </c>
    </row>
    <row r="9" spans="1:22" s="29" customFormat="1" ht="20.45" customHeight="1" x14ac:dyDescent="0.25">
      <c r="A9" s="42"/>
      <c r="B9" s="157"/>
      <c r="C9" s="157"/>
      <c r="D9" s="158" t="s">
        <v>53</v>
      </c>
      <c r="E9" s="158"/>
      <c r="F9" s="158"/>
      <c r="G9" s="159"/>
      <c r="H9" s="33"/>
      <c r="I9" s="33"/>
      <c r="J9" s="33"/>
      <c r="K9" s="33"/>
      <c r="L9" s="33"/>
      <c r="M9" s="33"/>
      <c r="N9" s="33"/>
      <c r="O9" s="33"/>
      <c r="P9" s="33"/>
      <c r="Q9" s="33"/>
      <c r="R9" s="36"/>
      <c r="U9" s="76">
        <f t="shared" si="0"/>
        <v>0</v>
      </c>
      <c r="V9" s="78" t="str">
        <f t="shared" si="1"/>
        <v>X</v>
      </c>
    </row>
    <row r="10" spans="1:22" s="29" customFormat="1" ht="20.45" customHeight="1" x14ac:dyDescent="0.25">
      <c r="A10" s="42"/>
      <c r="B10" s="196" t="s">
        <v>24</v>
      </c>
      <c r="C10" s="197"/>
      <c r="D10" s="203" t="s">
        <v>54</v>
      </c>
      <c r="E10" s="204"/>
      <c r="F10" s="204"/>
      <c r="G10" s="205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6"/>
      <c r="U10" s="76">
        <f t="shared" si="0"/>
        <v>0</v>
      </c>
      <c r="V10" s="78" t="str">
        <f t="shared" si="1"/>
        <v>X</v>
      </c>
    </row>
    <row r="11" spans="1:22" s="29" customFormat="1" ht="20.45" customHeight="1" x14ac:dyDescent="0.25">
      <c r="A11" s="42"/>
      <c r="B11" s="198"/>
      <c r="C11" s="199"/>
      <c r="D11" s="206" t="s">
        <v>55</v>
      </c>
      <c r="E11" s="207"/>
      <c r="F11" s="207"/>
      <c r="G11" s="208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6"/>
      <c r="U11" s="76">
        <f t="shared" si="0"/>
        <v>0</v>
      </c>
      <c r="V11" s="78" t="str">
        <f t="shared" si="1"/>
        <v>X</v>
      </c>
    </row>
    <row r="12" spans="1:22" s="29" customFormat="1" ht="20.45" customHeight="1" x14ac:dyDescent="0.25">
      <c r="A12" s="42"/>
      <c r="B12" s="200"/>
      <c r="C12" s="201"/>
      <c r="D12" s="202" t="s">
        <v>25</v>
      </c>
      <c r="E12" s="202"/>
      <c r="F12" s="202"/>
      <c r="G12" s="202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6"/>
      <c r="U12" s="76">
        <f t="shared" si="0"/>
        <v>0</v>
      </c>
      <c r="V12" s="78" t="str">
        <f t="shared" si="1"/>
        <v>X</v>
      </c>
    </row>
    <row r="13" spans="1:22" s="42" customFormat="1" ht="8.1" customHeight="1" x14ac:dyDescent="0.25">
      <c r="B13" s="35"/>
      <c r="C13" s="35"/>
      <c r="D13" s="41"/>
      <c r="E13" s="41"/>
      <c r="F13" s="41"/>
      <c r="G13" s="41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V13" s="78"/>
    </row>
    <row r="14" spans="1:22" s="29" customFormat="1" ht="15.95" customHeight="1" x14ac:dyDescent="0.25">
      <c r="A14" s="42"/>
      <c r="B14" s="45" t="s">
        <v>56</v>
      </c>
      <c r="C14" s="47"/>
      <c r="D14" s="47"/>
      <c r="E14" s="64"/>
      <c r="F14" s="47"/>
      <c r="G14" s="47"/>
      <c r="H14" s="38"/>
      <c r="I14" s="42"/>
      <c r="J14" s="38"/>
      <c r="K14" s="43"/>
      <c r="L14" s="44"/>
      <c r="M14" s="44"/>
      <c r="N14" s="44"/>
      <c r="O14" s="44"/>
      <c r="P14" s="44"/>
      <c r="Q14" s="44"/>
      <c r="R14" s="44"/>
      <c r="T14" s="77" t="s">
        <v>58</v>
      </c>
      <c r="U14" s="75">
        <f>SUM(U7:U12)</f>
        <v>0</v>
      </c>
      <c r="V14" s="29">
        <f>COUNTIF(V7:V12,"ok")</f>
        <v>0</v>
      </c>
    </row>
    <row r="15" spans="1:22" s="29" customFormat="1" ht="15.95" customHeight="1" x14ac:dyDescent="0.25">
      <c r="A15" s="42"/>
      <c r="B15" s="45" t="s">
        <v>68</v>
      </c>
      <c r="C15" s="45" t="s">
        <v>57</v>
      </c>
      <c r="D15" s="46"/>
      <c r="E15" s="45" t="s">
        <v>69</v>
      </c>
      <c r="F15" s="47"/>
      <c r="G15" s="57" t="s">
        <v>71</v>
      </c>
      <c r="H15" s="58"/>
      <c r="I15" s="38"/>
      <c r="J15" s="38"/>
      <c r="K15" s="38"/>
      <c r="L15" s="38"/>
      <c r="M15" s="38"/>
      <c r="N15" s="38"/>
      <c r="O15" s="38"/>
      <c r="P15" s="38"/>
      <c r="Q15" s="38"/>
      <c r="R15" s="38"/>
    </row>
    <row r="16" spans="1:22" s="42" customFormat="1" ht="8.1" customHeight="1" x14ac:dyDescent="0.25"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</row>
    <row r="17" spans="1:21" s="29" customFormat="1" ht="21.2" customHeight="1" x14ac:dyDescent="0.25">
      <c r="A17" s="42"/>
      <c r="B17" s="38"/>
      <c r="C17" s="38"/>
      <c r="D17" s="38"/>
      <c r="E17" s="38"/>
      <c r="F17" s="38"/>
      <c r="G17" s="38"/>
      <c r="H17" s="167" t="s">
        <v>58</v>
      </c>
      <c r="I17" s="168"/>
      <c r="J17" s="169"/>
      <c r="K17" s="154" t="s">
        <v>77</v>
      </c>
      <c r="L17" s="155"/>
      <c r="M17" s="156"/>
      <c r="N17" s="146" t="s">
        <v>59</v>
      </c>
      <c r="O17" s="146"/>
      <c r="P17" s="146"/>
      <c r="Q17" s="147"/>
      <c r="R17" s="26"/>
    </row>
    <row r="18" spans="1:21" s="29" customFormat="1" ht="15.95" customHeight="1" x14ac:dyDescent="0.25">
      <c r="A18" s="42"/>
      <c r="B18" s="161" t="s">
        <v>60</v>
      </c>
      <c r="C18" s="162"/>
      <c r="D18" s="162"/>
      <c r="E18" s="162"/>
      <c r="F18" s="162"/>
      <c r="G18" s="163"/>
      <c r="H18" s="161"/>
      <c r="I18" s="162"/>
      <c r="J18" s="163"/>
      <c r="K18" s="148"/>
      <c r="L18" s="149"/>
      <c r="M18" s="150"/>
      <c r="N18" s="142" t="str">
        <f>IF(U14&gt;=6,IF(V14&gt;=6,U18,U19),U19)</f>
        <v>INAPTE EQUIPIER VSR</v>
      </c>
      <c r="O18" s="142"/>
      <c r="P18" s="142"/>
      <c r="Q18" s="143"/>
      <c r="R18" s="81"/>
      <c r="U18" s="29" t="s">
        <v>61</v>
      </c>
    </row>
    <row r="19" spans="1:21" s="29" customFormat="1" ht="15.95" customHeight="1" x14ac:dyDescent="0.25">
      <c r="A19" s="42"/>
      <c r="B19" s="164"/>
      <c r="C19" s="165"/>
      <c r="D19" s="165"/>
      <c r="E19" s="165"/>
      <c r="F19" s="165"/>
      <c r="G19" s="166"/>
      <c r="H19" s="164"/>
      <c r="I19" s="165"/>
      <c r="J19" s="166"/>
      <c r="K19" s="151"/>
      <c r="L19" s="152"/>
      <c r="M19" s="153"/>
      <c r="N19" s="144"/>
      <c r="O19" s="144"/>
      <c r="P19" s="144"/>
      <c r="Q19" s="145"/>
      <c r="R19" s="81"/>
      <c r="U19" s="29" t="s">
        <v>62</v>
      </c>
    </row>
    <row r="20" spans="1:21" s="42" customFormat="1" ht="8.1" customHeight="1" thickBot="1" x14ac:dyDescent="0.3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73"/>
      <c r="O20" s="73"/>
      <c r="P20" s="73"/>
      <c r="Q20" s="49"/>
      <c r="R20" s="49"/>
    </row>
    <row r="21" spans="1:21" s="29" customFormat="1" ht="20.100000000000001" customHeight="1" x14ac:dyDescent="0.25">
      <c r="A21" s="42"/>
      <c r="B21" s="170" t="s">
        <v>78</v>
      </c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85"/>
      <c r="R21" s="79"/>
    </row>
    <row r="22" spans="1:21" s="29" customFormat="1" ht="20.100000000000001" customHeight="1" x14ac:dyDescent="0.25">
      <c r="A22" s="42"/>
      <c r="B22" s="172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86"/>
      <c r="R22" s="79"/>
    </row>
    <row r="23" spans="1:21" s="29" customFormat="1" ht="20.100000000000001" customHeight="1" thickBot="1" x14ac:dyDescent="0.3">
      <c r="A23" s="42"/>
      <c r="B23" s="174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87"/>
      <c r="R23" s="79"/>
    </row>
    <row r="24" spans="1:21" s="29" customFormat="1" ht="8.1" customHeight="1" x14ac:dyDescent="0.25">
      <c r="A24" s="42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</row>
    <row r="25" spans="1:21" s="29" customFormat="1" ht="15.95" customHeight="1" x14ac:dyDescent="0.25">
      <c r="A25" s="42"/>
      <c r="B25" s="50" t="s">
        <v>63</v>
      </c>
      <c r="C25" s="179" t="str">
        <f>+CANDIDAT!$D$4</f>
        <v>Equipier SECOURS ROUTIER</v>
      </c>
      <c r="D25" s="179"/>
      <c r="E25" s="179"/>
      <c r="F25" s="51" t="s">
        <v>64</v>
      </c>
      <c r="G25" s="179" t="str">
        <f>CANDIDAT!$E$7</f>
        <v>Site de CROUEL</v>
      </c>
      <c r="H25" s="179"/>
      <c r="I25" s="179"/>
      <c r="J25" s="179"/>
      <c r="K25" s="179"/>
      <c r="L25" s="179"/>
      <c r="M25" s="50" t="s">
        <v>65</v>
      </c>
      <c r="N25" s="184" t="str">
        <f>"du  "&amp;CANDIDAT!E5&amp;"  au  "&amp;CANDIDAT!E6</f>
        <v>du  10/08/2020  au  14/08/2020</v>
      </c>
      <c r="O25" s="184"/>
      <c r="P25" s="184"/>
      <c r="Q25" s="184"/>
      <c r="R25" s="74"/>
    </row>
    <row r="26" spans="1:21" s="29" customFormat="1" ht="9.9499999999999993" customHeight="1" x14ac:dyDescent="0.25">
      <c r="A26" s="42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</row>
    <row r="27" spans="1:21" s="29" customFormat="1" ht="15" customHeight="1" x14ac:dyDescent="0.25">
      <c r="A27" s="42"/>
      <c r="B27" s="138" t="s">
        <v>89</v>
      </c>
      <c r="C27" s="138"/>
      <c r="D27" s="139"/>
      <c r="E27" s="138" t="s">
        <v>89</v>
      </c>
      <c r="F27" s="138"/>
      <c r="G27" s="139"/>
      <c r="H27" s="180" t="s">
        <v>90</v>
      </c>
      <c r="I27" s="181"/>
      <c r="J27" s="181"/>
      <c r="K27" s="181"/>
      <c r="L27" s="180" t="s">
        <v>74</v>
      </c>
      <c r="M27" s="181"/>
      <c r="N27" s="181"/>
      <c r="O27" s="181"/>
      <c r="P27" s="72"/>
      <c r="Q27" s="38"/>
      <c r="R27" s="38"/>
    </row>
    <row r="28" spans="1:21" s="29" customFormat="1" ht="15.95" customHeight="1" x14ac:dyDescent="0.25">
      <c r="A28" s="42"/>
      <c r="B28" s="182" t="str">
        <f>CANDIDAT!$C$11&amp;""&amp;CANDIDAT!$D$11</f>
        <v>VUCINICDavid</v>
      </c>
      <c r="C28" s="182"/>
      <c r="D28" s="183"/>
      <c r="E28" s="182" t="str">
        <f>CANDIDAT!$C$12&amp;""&amp;CANDIDAT!$D$12</f>
        <v>VENDANGES Noëlle</v>
      </c>
      <c r="F28" s="182"/>
      <c r="G28" s="183"/>
      <c r="H28" s="178" t="str">
        <f>CANDIDAT!$C$13&amp;""&amp;CANDIDAT!$D$13</f>
        <v/>
      </c>
      <c r="I28" s="179"/>
      <c r="J28" s="179"/>
      <c r="K28" s="179"/>
      <c r="L28" s="178" t="str">
        <f>CANDIDAT!$C$27&amp;" "&amp;CANDIDAT!$D$27</f>
        <v xml:space="preserve"> </v>
      </c>
      <c r="M28" s="179"/>
      <c r="N28" s="179"/>
      <c r="O28" s="179"/>
      <c r="P28" s="71"/>
      <c r="Q28" s="39"/>
      <c r="R28" s="39"/>
    </row>
    <row r="29" spans="1:21" s="29" customFormat="1" ht="15.95" customHeight="1" x14ac:dyDescent="0.25">
      <c r="A29" s="42"/>
      <c r="B29" s="136" t="str">
        <f>CANDIDAT!$E$11</f>
        <v>RESPONSABLE PEDAGOGIQUE</v>
      </c>
      <c r="C29" s="136"/>
      <c r="D29" s="137"/>
      <c r="E29" s="136" t="str">
        <f>CANDIDAT!$E$12</f>
        <v>FORMATEUR</v>
      </c>
      <c r="F29" s="136"/>
      <c r="G29" s="137"/>
      <c r="H29" s="176">
        <f>CANDIDAT!$E$13</f>
        <v>0</v>
      </c>
      <c r="I29" s="177"/>
      <c r="J29" s="177"/>
      <c r="K29" s="177"/>
      <c r="L29" s="70"/>
      <c r="M29" s="69"/>
      <c r="N29" s="69"/>
      <c r="O29" s="69"/>
      <c r="P29" s="70"/>
      <c r="Q29" s="38"/>
      <c r="R29" s="38"/>
    </row>
    <row r="30" spans="1:21" s="29" customFormat="1" ht="18.75" customHeight="1" x14ac:dyDescent="0.25">
      <c r="A30" s="42"/>
      <c r="B30" s="54"/>
      <c r="C30" s="54"/>
      <c r="D30" s="55"/>
      <c r="E30" s="56"/>
      <c r="F30" s="55"/>
      <c r="G30" s="55"/>
      <c r="H30" s="56"/>
      <c r="I30" s="55"/>
      <c r="J30" s="55"/>
      <c r="K30" s="55"/>
      <c r="L30" s="56"/>
      <c r="M30" s="55"/>
      <c r="N30" s="55"/>
      <c r="O30" s="55"/>
      <c r="P30" s="56"/>
      <c r="Q30" s="42"/>
      <c r="R30" s="42"/>
    </row>
    <row r="31" spans="1:21" s="29" customFormat="1" ht="19.5" hidden="1" customHeight="1" x14ac:dyDescent="0.25">
      <c r="A31" s="42"/>
      <c r="B31" s="54"/>
      <c r="C31" s="54"/>
      <c r="D31" s="55"/>
      <c r="E31" s="56"/>
      <c r="F31" s="55"/>
      <c r="G31" s="55"/>
      <c r="H31" s="56"/>
      <c r="I31" s="55"/>
      <c r="J31" s="55"/>
      <c r="K31" s="55"/>
      <c r="L31" s="56"/>
      <c r="M31" s="55"/>
      <c r="N31" s="55"/>
      <c r="O31" s="55"/>
      <c r="P31" s="56"/>
      <c r="Q31" s="42"/>
      <c r="R31" s="42"/>
    </row>
    <row r="32" spans="1:21" s="29" customFormat="1" ht="8.1" customHeight="1" x14ac:dyDescent="0.25">
      <c r="A32" s="42"/>
      <c r="B32" s="38"/>
      <c r="C32" s="38"/>
      <c r="D32" s="38"/>
      <c r="E32" s="52"/>
      <c r="F32" s="53"/>
      <c r="G32" s="53"/>
      <c r="H32" s="52"/>
      <c r="I32" s="38"/>
      <c r="J32" s="38"/>
      <c r="K32" s="38"/>
      <c r="L32" s="52"/>
      <c r="M32" s="38"/>
      <c r="N32" s="38"/>
      <c r="O32" s="38"/>
      <c r="P32" s="52"/>
      <c r="Q32" s="42"/>
      <c r="R32" s="42"/>
    </row>
    <row r="33" spans="1:18" s="29" customFormat="1" ht="15" customHeight="1" x14ac:dyDescent="0.25">
      <c r="A33" s="42"/>
      <c r="B33" s="160" t="s">
        <v>70</v>
      </c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82"/>
    </row>
    <row r="34" spans="1:18" x14ac:dyDescent="0.2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</row>
    <row r="35" spans="1:18" x14ac:dyDescent="0.25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</row>
  </sheetData>
  <mergeCells count="40">
    <mergeCell ref="M1:Q2"/>
    <mergeCell ref="B2:E2"/>
    <mergeCell ref="C4:E4"/>
    <mergeCell ref="B7:C9"/>
    <mergeCell ref="D7:G7"/>
    <mergeCell ref="D8:G8"/>
    <mergeCell ref="D9:G9"/>
    <mergeCell ref="B5:C6"/>
    <mergeCell ref="F5:G5"/>
    <mergeCell ref="D6:F6"/>
    <mergeCell ref="B1:E1"/>
    <mergeCell ref="F1:L2"/>
    <mergeCell ref="B10:C12"/>
    <mergeCell ref="D10:G10"/>
    <mergeCell ref="D11:G11"/>
    <mergeCell ref="D12:G12"/>
    <mergeCell ref="B27:D27"/>
    <mergeCell ref="E27:G27"/>
    <mergeCell ref="B18:G19"/>
    <mergeCell ref="B21:C23"/>
    <mergeCell ref="H27:K27"/>
    <mergeCell ref="L27:O27"/>
    <mergeCell ref="H17:J17"/>
    <mergeCell ref="K17:M17"/>
    <mergeCell ref="N17:Q17"/>
    <mergeCell ref="H18:J19"/>
    <mergeCell ref="K18:M19"/>
    <mergeCell ref="N18:Q19"/>
    <mergeCell ref="D21:Q23"/>
    <mergeCell ref="C25:E25"/>
    <mergeCell ref="G25:L25"/>
    <mergeCell ref="N25:Q25"/>
    <mergeCell ref="B33:Q33"/>
    <mergeCell ref="B28:D28"/>
    <mergeCell ref="E28:G28"/>
    <mergeCell ref="H28:K28"/>
    <mergeCell ref="L28:O28"/>
    <mergeCell ref="B29:D29"/>
    <mergeCell ref="E29:G29"/>
    <mergeCell ref="H29:K29"/>
  </mergeCells>
  <conditionalFormatting sqref="N18:Q19">
    <cfRule type="containsText" dxfId="9" priority="1" operator="containsText" text="INAPTE EQUIPIER VSR">
      <formula>NOT(ISERROR(SEARCH("INAPTE EQUIPIER VSR",N18)))</formula>
    </cfRule>
    <cfRule type="containsText" dxfId="8" priority="2" operator="containsText" text="APTE EQUIPIER VSR">
      <formula>NOT(ISERROR(SEARCH("APTE EQUIPIER VSR",N18)))</formula>
    </cfRule>
  </conditionalFormatting>
  <dataValidations count="1">
    <dataValidation type="list" allowBlank="1" showInputMessage="1" showErrorMessage="1" sqref="H7:R12">
      <formula1>"A,ECA,NA"</formula1>
    </dataValidation>
  </dataValidations>
  <pageMargins left="0.25" right="0.25" top="0.75" bottom="0.75" header="0.3" footer="0.3"/>
  <pageSetup paperSize="9" scale="9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zoomScaleNormal="100" workbookViewId="0">
      <selection activeCell="H27" sqref="H27:K27"/>
    </sheetView>
  </sheetViews>
  <sheetFormatPr baseColWidth="10" defaultColWidth="11.28515625" defaultRowHeight="15" x14ac:dyDescent="0.25"/>
  <cols>
    <col min="1" max="1" width="0.85546875" style="22" customWidth="1"/>
    <col min="2" max="7" width="10.28515625" customWidth="1"/>
    <col min="8" max="17" width="7" customWidth="1"/>
    <col min="18" max="18" width="0.85546875" style="22" customWidth="1"/>
    <col min="20" max="22" width="0" hidden="1" customWidth="1"/>
  </cols>
  <sheetData>
    <row r="1" spans="1:22" ht="15" customHeight="1" x14ac:dyDescent="0.25">
      <c r="B1" s="188" t="s">
        <v>34</v>
      </c>
      <c r="C1" s="188"/>
      <c r="D1" s="188"/>
      <c r="E1" s="188"/>
      <c r="F1" s="140" t="s">
        <v>35</v>
      </c>
      <c r="G1" s="140"/>
      <c r="H1" s="140"/>
      <c r="I1" s="140"/>
      <c r="J1" s="140"/>
      <c r="K1" s="140"/>
      <c r="L1" s="140"/>
      <c r="M1" s="140" t="str">
        <f>+CANDIDAT!C28&amp;" "&amp;CANDIDAT!D28</f>
        <v xml:space="preserve"> </v>
      </c>
      <c r="N1" s="140"/>
      <c r="O1" s="140"/>
      <c r="P1" s="140"/>
      <c r="Q1" s="140"/>
      <c r="R1" s="68"/>
    </row>
    <row r="2" spans="1:22" ht="15" customHeight="1" x14ac:dyDescent="0.25">
      <c r="B2" s="189" t="s">
        <v>36</v>
      </c>
      <c r="C2" s="189"/>
      <c r="D2" s="189"/>
      <c r="E2" s="189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68"/>
    </row>
    <row r="3" spans="1:22" s="22" customFormat="1" ht="8.1" customHeight="1" x14ac:dyDescent="0.25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1:22" s="29" customFormat="1" ht="17.100000000000001" customHeight="1" x14ac:dyDescent="0.25">
      <c r="A4" s="42"/>
      <c r="B4" s="38"/>
      <c r="C4" s="190" t="s">
        <v>37</v>
      </c>
      <c r="D4" s="190"/>
      <c r="E4" s="190"/>
      <c r="F4" s="39"/>
      <c r="G4" s="26"/>
      <c r="H4" s="27" t="s">
        <v>38</v>
      </c>
      <c r="I4" s="28" t="s">
        <v>39</v>
      </c>
      <c r="J4" s="28" t="s">
        <v>40</v>
      </c>
      <c r="K4" s="28" t="s">
        <v>41</v>
      </c>
      <c r="L4" s="28" t="s">
        <v>42</v>
      </c>
      <c r="M4" s="28" t="s">
        <v>43</v>
      </c>
      <c r="N4" s="28" t="s">
        <v>44</v>
      </c>
      <c r="O4" s="28" t="s">
        <v>45</v>
      </c>
      <c r="P4" s="28" t="s">
        <v>46</v>
      </c>
      <c r="Q4" s="28" t="s">
        <v>47</v>
      </c>
      <c r="R4" s="26"/>
    </row>
    <row r="5" spans="1:22" s="29" customFormat="1" ht="19.7" customHeight="1" x14ac:dyDescent="0.25">
      <c r="A5" s="42"/>
      <c r="B5" s="194" t="s">
        <v>72</v>
      </c>
      <c r="C5" s="194"/>
      <c r="D5" s="38"/>
      <c r="E5" s="38"/>
      <c r="F5" s="191" t="s">
        <v>48</v>
      </c>
      <c r="G5" s="192"/>
      <c r="H5" s="30"/>
      <c r="I5" s="30"/>
      <c r="J5" s="30"/>
      <c r="K5" s="31"/>
      <c r="L5" s="31"/>
      <c r="M5" s="31"/>
      <c r="N5" s="31"/>
      <c r="O5" s="31"/>
      <c r="P5" s="31"/>
      <c r="Q5" s="31"/>
      <c r="R5" s="49"/>
    </row>
    <row r="6" spans="1:22" s="29" customFormat="1" ht="19.7" customHeight="1" x14ac:dyDescent="0.25">
      <c r="A6" s="42"/>
      <c r="B6" s="195"/>
      <c r="C6" s="195"/>
      <c r="D6" s="193" t="s">
        <v>49</v>
      </c>
      <c r="E6" s="193"/>
      <c r="F6" s="193"/>
      <c r="G6" s="67" t="s">
        <v>50</v>
      </c>
      <c r="H6" s="32"/>
      <c r="I6" s="32"/>
      <c r="J6" s="32"/>
      <c r="K6" s="32"/>
      <c r="L6" s="32"/>
      <c r="M6" s="32"/>
      <c r="N6" s="32"/>
      <c r="O6" s="32"/>
      <c r="P6" s="32"/>
      <c r="Q6" s="32"/>
      <c r="R6" s="80"/>
    </row>
    <row r="7" spans="1:22" s="29" customFormat="1" ht="20.45" customHeight="1" x14ac:dyDescent="0.25">
      <c r="A7" s="42"/>
      <c r="B7" s="157" t="s">
        <v>67</v>
      </c>
      <c r="C7" s="157"/>
      <c r="D7" s="158" t="s">
        <v>51</v>
      </c>
      <c r="E7" s="158"/>
      <c r="F7" s="158"/>
      <c r="G7" s="159"/>
      <c r="H7" s="33"/>
      <c r="I7" s="33"/>
      <c r="J7" s="33"/>
      <c r="K7" s="33"/>
      <c r="L7" s="33"/>
      <c r="M7" s="33"/>
      <c r="N7" s="33"/>
      <c r="O7" s="33"/>
      <c r="P7" s="33"/>
      <c r="Q7" s="33"/>
      <c r="R7" s="36"/>
      <c r="U7" s="76">
        <f t="shared" ref="U7:U12" si="0">COUNTIF(H7:Q7,"A")</f>
        <v>0</v>
      </c>
      <c r="V7" s="78" t="str">
        <f>+IF(U7&gt;=1,"OK","X")</f>
        <v>X</v>
      </c>
    </row>
    <row r="8" spans="1:22" s="29" customFormat="1" ht="20.45" customHeight="1" x14ac:dyDescent="0.25">
      <c r="A8" s="42"/>
      <c r="B8" s="157"/>
      <c r="C8" s="157"/>
      <c r="D8" s="158" t="s">
        <v>52</v>
      </c>
      <c r="E8" s="158"/>
      <c r="F8" s="158"/>
      <c r="G8" s="159"/>
      <c r="H8" s="33"/>
      <c r="I8" s="33"/>
      <c r="J8" s="33"/>
      <c r="K8" s="33"/>
      <c r="L8" s="33"/>
      <c r="M8" s="33"/>
      <c r="N8" s="33"/>
      <c r="O8" s="33"/>
      <c r="P8" s="33"/>
      <c r="Q8" s="33"/>
      <c r="R8" s="36"/>
      <c r="U8" s="76">
        <f t="shared" si="0"/>
        <v>0</v>
      </c>
      <c r="V8" s="78" t="str">
        <f t="shared" ref="V8:V12" si="1">+IF(U8&gt;=1,"OK","X")</f>
        <v>X</v>
      </c>
    </row>
    <row r="9" spans="1:22" s="29" customFormat="1" ht="20.45" customHeight="1" x14ac:dyDescent="0.25">
      <c r="A9" s="42"/>
      <c r="B9" s="157"/>
      <c r="C9" s="157"/>
      <c r="D9" s="158" t="s">
        <v>53</v>
      </c>
      <c r="E9" s="158"/>
      <c r="F9" s="158"/>
      <c r="G9" s="159"/>
      <c r="H9" s="33"/>
      <c r="I9" s="33"/>
      <c r="J9" s="33"/>
      <c r="K9" s="33"/>
      <c r="L9" s="33"/>
      <c r="M9" s="33"/>
      <c r="N9" s="33"/>
      <c r="O9" s="33"/>
      <c r="P9" s="33"/>
      <c r="Q9" s="33"/>
      <c r="R9" s="36"/>
      <c r="U9" s="76">
        <f t="shared" si="0"/>
        <v>0</v>
      </c>
      <c r="V9" s="78" t="str">
        <f t="shared" si="1"/>
        <v>X</v>
      </c>
    </row>
    <row r="10" spans="1:22" s="29" customFormat="1" ht="20.45" customHeight="1" x14ac:dyDescent="0.25">
      <c r="A10" s="42"/>
      <c r="B10" s="196" t="s">
        <v>24</v>
      </c>
      <c r="C10" s="197"/>
      <c r="D10" s="203" t="s">
        <v>54</v>
      </c>
      <c r="E10" s="204"/>
      <c r="F10" s="204"/>
      <c r="G10" s="205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6"/>
      <c r="U10" s="76">
        <f t="shared" si="0"/>
        <v>0</v>
      </c>
      <c r="V10" s="78" t="str">
        <f t="shared" si="1"/>
        <v>X</v>
      </c>
    </row>
    <row r="11" spans="1:22" s="29" customFormat="1" ht="20.45" customHeight="1" x14ac:dyDescent="0.25">
      <c r="A11" s="42"/>
      <c r="B11" s="198"/>
      <c r="C11" s="199"/>
      <c r="D11" s="206" t="s">
        <v>55</v>
      </c>
      <c r="E11" s="207"/>
      <c r="F11" s="207"/>
      <c r="G11" s="208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6"/>
      <c r="U11" s="76">
        <f t="shared" si="0"/>
        <v>0</v>
      </c>
      <c r="V11" s="78" t="str">
        <f t="shared" si="1"/>
        <v>X</v>
      </c>
    </row>
    <row r="12" spans="1:22" s="29" customFormat="1" ht="20.45" customHeight="1" x14ac:dyDescent="0.25">
      <c r="A12" s="42"/>
      <c r="B12" s="200"/>
      <c r="C12" s="201"/>
      <c r="D12" s="202" t="s">
        <v>25</v>
      </c>
      <c r="E12" s="202"/>
      <c r="F12" s="202"/>
      <c r="G12" s="202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6"/>
      <c r="U12" s="76">
        <f t="shared" si="0"/>
        <v>0</v>
      </c>
      <c r="V12" s="78" t="str">
        <f t="shared" si="1"/>
        <v>X</v>
      </c>
    </row>
    <row r="13" spans="1:22" s="42" customFormat="1" ht="8.1" customHeight="1" x14ac:dyDescent="0.25">
      <c r="B13" s="35"/>
      <c r="C13" s="35"/>
      <c r="D13" s="41"/>
      <c r="E13" s="41"/>
      <c r="F13" s="41"/>
      <c r="G13" s="41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V13" s="78"/>
    </row>
    <row r="14" spans="1:22" s="29" customFormat="1" ht="15.95" customHeight="1" x14ac:dyDescent="0.25">
      <c r="A14" s="42"/>
      <c r="B14" s="45" t="s">
        <v>56</v>
      </c>
      <c r="C14" s="47"/>
      <c r="D14" s="47"/>
      <c r="E14" s="64"/>
      <c r="F14" s="47"/>
      <c r="G14" s="47"/>
      <c r="H14" s="38"/>
      <c r="I14" s="42"/>
      <c r="J14" s="38"/>
      <c r="K14" s="43"/>
      <c r="L14" s="44"/>
      <c r="M14" s="44"/>
      <c r="N14" s="44"/>
      <c r="O14" s="44"/>
      <c r="P14" s="44"/>
      <c r="Q14" s="44"/>
      <c r="R14" s="44"/>
      <c r="T14" s="77" t="s">
        <v>58</v>
      </c>
      <c r="U14" s="75">
        <f>SUM(U7:U12)</f>
        <v>0</v>
      </c>
      <c r="V14" s="29">
        <f>COUNTIF(V7:V12,"ok")</f>
        <v>0</v>
      </c>
    </row>
    <row r="15" spans="1:22" s="29" customFormat="1" ht="15.95" customHeight="1" x14ac:dyDescent="0.25">
      <c r="A15" s="42"/>
      <c r="B15" s="45" t="s">
        <v>68</v>
      </c>
      <c r="C15" s="45" t="s">
        <v>57</v>
      </c>
      <c r="D15" s="46"/>
      <c r="E15" s="45" t="s">
        <v>69</v>
      </c>
      <c r="F15" s="47"/>
      <c r="G15" s="57" t="s">
        <v>71</v>
      </c>
      <c r="H15" s="58"/>
      <c r="I15" s="38"/>
      <c r="J15" s="38"/>
      <c r="K15" s="38"/>
      <c r="L15" s="38"/>
      <c r="M15" s="38"/>
      <c r="N15" s="38"/>
      <c r="O15" s="38"/>
      <c r="P15" s="38"/>
      <c r="Q15" s="38"/>
      <c r="R15" s="38"/>
    </row>
    <row r="16" spans="1:22" s="42" customFormat="1" ht="8.1" customHeight="1" x14ac:dyDescent="0.25"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</row>
    <row r="17" spans="1:21" s="29" customFormat="1" ht="21.2" customHeight="1" x14ac:dyDescent="0.25">
      <c r="A17" s="42"/>
      <c r="B17" s="38"/>
      <c r="C17" s="38"/>
      <c r="D17" s="38"/>
      <c r="E17" s="38"/>
      <c r="F17" s="38"/>
      <c r="G17" s="38"/>
      <c r="H17" s="167" t="s">
        <v>58</v>
      </c>
      <c r="I17" s="168"/>
      <c r="J17" s="169"/>
      <c r="K17" s="154" t="s">
        <v>77</v>
      </c>
      <c r="L17" s="155"/>
      <c r="M17" s="156"/>
      <c r="N17" s="146" t="s">
        <v>59</v>
      </c>
      <c r="O17" s="146"/>
      <c r="P17" s="146"/>
      <c r="Q17" s="147"/>
      <c r="R17" s="26"/>
    </row>
    <row r="18" spans="1:21" s="29" customFormat="1" ht="15.95" customHeight="1" x14ac:dyDescent="0.25">
      <c r="A18" s="42"/>
      <c r="B18" s="161" t="s">
        <v>60</v>
      </c>
      <c r="C18" s="162"/>
      <c r="D18" s="162"/>
      <c r="E18" s="162"/>
      <c r="F18" s="162"/>
      <c r="G18" s="163"/>
      <c r="H18" s="161"/>
      <c r="I18" s="162"/>
      <c r="J18" s="163"/>
      <c r="K18" s="148"/>
      <c r="L18" s="149"/>
      <c r="M18" s="150"/>
      <c r="N18" s="142" t="str">
        <f>IF(U14&gt;=6,IF(V14&gt;=6,U18,U19),U19)</f>
        <v>INAPTE EQUIPIER VSR</v>
      </c>
      <c r="O18" s="142"/>
      <c r="P18" s="142"/>
      <c r="Q18" s="143"/>
      <c r="R18" s="81"/>
      <c r="U18" s="29" t="s">
        <v>61</v>
      </c>
    </row>
    <row r="19" spans="1:21" s="29" customFormat="1" ht="15.95" customHeight="1" x14ac:dyDescent="0.25">
      <c r="A19" s="42"/>
      <c r="B19" s="164"/>
      <c r="C19" s="165"/>
      <c r="D19" s="165"/>
      <c r="E19" s="165"/>
      <c r="F19" s="165"/>
      <c r="G19" s="166"/>
      <c r="H19" s="164"/>
      <c r="I19" s="165"/>
      <c r="J19" s="166"/>
      <c r="K19" s="151"/>
      <c r="L19" s="152"/>
      <c r="M19" s="153"/>
      <c r="N19" s="144"/>
      <c r="O19" s="144"/>
      <c r="P19" s="144"/>
      <c r="Q19" s="145"/>
      <c r="R19" s="81"/>
      <c r="U19" s="29" t="s">
        <v>62</v>
      </c>
    </row>
    <row r="20" spans="1:21" s="42" customFormat="1" ht="8.1" customHeight="1" thickBot="1" x14ac:dyDescent="0.3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73"/>
      <c r="O20" s="73"/>
      <c r="P20" s="73"/>
      <c r="Q20" s="49"/>
      <c r="R20" s="49"/>
    </row>
    <row r="21" spans="1:21" s="29" customFormat="1" ht="20.100000000000001" customHeight="1" x14ac:dyDescent="0.25">
      <c r="A21" s="42"/>
      <c r="B21" s="170" t="s">
        <v>78</v>
      </c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85"/>
      <c r="R21" s="79"/>
    </row>
    <row r="22" spans="1:21" s="29" customFormat="1" ht="20.100000000000001" customHeight="1" x14ac:dyDescent="0.25">
      <c r="A22" s="42"/>
      <c r="B22" s="172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86"/>
      <c r="R22" s="79"/>
    </row>
    <row r="23" spans="1:21" s="29" customFormat="1" ht="20.100000000000001" customHeight="1" thickBot="1" x14ac:dyDescent="0.3">
      <c r="A23" s="42"/>
      <c r="B23" s="174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87"/>
      <c r="R23" s="79"/>
    </row>
    <row r="24" spans="1:21" s="29" customFormat="1" ht="8.1" customHeight="1" x14ac:dyDescent="0.25">
      <c r="A24" s="42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</row>
    <row r="25" spans="1:21" s="29" customFormat="1" ht="15.95" customHeight="1" x14ac:dyDescent="0.25">
      <c r="A25" s="42"/>
      <c r="B25" s="50" t="s">
        <v>63</v>
      </c>
      <c r="C25" s="179" t="str">
        <f>+CANDIDAT!$D$4</f>
        <v>Equipier SECOURS ROUTIER</v>
      </c>
      <c r="D25" s="179"/>
      <c r="E25" s="179"/>
      <c r="F25" s="51" t="s">
        <v>64</v>
      </c>
      <c r="G25" s="179" t="str">
        <f>CANDIDAT!$E$7</f>
        <v>Site de CROUEL</v>
      </c>
      <c r="H25" s="179"/>
      <c r="I25" s="179"/>
      <c r="J25" s="179"/>
      <c r="K25" s="179"/>
      <c r="L25" s="179"/>
      <c r="M25" s="50" t="s">
        <v>65</v>
      </c>
      <c r="N25" s="184" t="str">
        <f>"du  "&amp;CANDIDAT!E5&amp;"  au  "&amp;CANDIDAT!E6</f>
        <v>du  10/08/2020  au  14/08/2020</v>
      </c>
      <c r="O25" s="184"/>
      <c r="P25" s="184"/>
      <c r="Q25" s="184"/>
      <c r="R25" s="74"/>
    </row>
    <row r="26" spans="1:21" s="29" customFormat="1" ht="9.9499999999999993" customHeight="1" x14ac:dyDescent="0.25">
      <c r="A26" s="42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</row>
    <row r="27" spans="1:21" s="29" customFormat="1" ht="15" customHeight="1" x14ac:dyDescent="0.25">
      <c r="A27" s="42"/>
      <c r="B27" s="138" t="s">
        <v>89</v>
      </c>
      <c r="C27" s="138"/>
      <c r="D27" s="139"/>
      <c r="E27" s="138" t="s">
        <v>89</v>
      </c>
      <c r="F27" s="138"/>
      <c r="G27" s="139"/>
      <c r="H27" s="180" t="s">
        <v>90</v>
      </c>
      <c r="I27" s="181"/>
      <c r="J27" s="181"/>
      <c r="K27" s="181"/>
      <c r="L27" s="180" t="s">
        <v>74</v>
      </c>
      <c r="M27" s="181"/>
      <c r="N27" s="181"/>
      <c r="O27" s="181"/>
      <c r="P27" s="72"/>
      <c r="Q27" s="38"/>
      <c r="R27" s="38"/>
    </row>
    <row r="28" spans="1:21" s="29" customFormat="1" ht="15.95" customHeight="1" x14ac:dyDescent="0.25">
      <c r="A28" s="42"/>
      <c r="B28" s="182" t="str">
        <f>CANDIDAT!$C$11&amp;""&amp;CANDIDAT!$D$11</f>
        <v>VUCINICDavid</v>
      </c>
      <c r="C28" s="182"/>
      <c r="D28" s="183"/>
      <c r="E28" s="182" t="str">
        <f>CANDIDAT!$C$12&amp;""&amp;CANDIDAT!$D$12</f>
        <v>VENDANGES Noëlle</v>
      </c>
      <c r="F28" s="182"/>
      <c r="G28" s="183"/>
      <c r="H28" s="178" t="str">
        <f>CANDIDAT!$C$13&amp;""&amp;CANDIDAT!$D$13</f>
        <v/>
      </c>
      <c r="I28" s="179"/>
      <c r="J28" s="179"/>
      <c r="K28" s="179"/>
      <c r="L28" s="178" t="str">
        <f>CANDIDAT!$C$28&amp;" "&amp;CANDIDAT!$D$28</f>
        <v xml:space="preserve"> </v>
      </c>
      <c r="M28" s="179"/>
      <c r="N28" s="179"/>
      <c r="O28" s="179"/>
      <c r="P28" s="71"/>
      <c r="Q28" s="39"/>
      <c r="R28" s="39"/>
    </row>
    <row r="29" spans="1:21" s="29" customFormat="1" ht="15.95" customHeight="1" x14ac:dyDescent="0.25">
      <c r="A29" s="42"/>
      <c r="B29" s="182" t="str">
        <f>CANDIDAT!$E$11</f>
        <v>RESPONSABLE PEDAGOGIQUE</v>
      </c>
      <c r="C29" s="182"/>
      <c r="D29" s="183"/>
      <c r="E29" s="136" t="str">
        <f>CANDIDAT!$E$12</f>
        <v>FORMATEUR</v>
      </c>
      <c r="F29" s="136"/>
      <c r="G29" s="137"/>
      <c r="H29" s="176">
        <f>CANDIDAT!$E$13</f>
        <v>0</v>
      </c>
      <c r="I29" s="177"/>
      <c r="J29" s="177"/>
      <c r="K29" s="177"/>
      <c r="L29" s="70"/>
      <c r="M29" s="69"/>
      <c r="N29" s="69"/>
      <c r="O29" s="69"/>
      <c r="P29" s="70"/>
      <c r="Q29" s="38"/>
      <c r="R29" s="38"/>
    </row>
    <row r="30" spans="1:21" s="29" customFormat="1" ht="19.7" customHeight="1" x14ac:dyDescent="0.25">
      <c r="A30" s="42"/>
      <c r="B30" s="54"/>
      <c r="C30" s="54"/>
      <c r="D30" s="55"/>
      <c r="E30" s="56"/>
      <c r="F30" s="55"/>
      <c r="G30" s="55"/>
      <c r="H30" s="56"/>
      <c r="I30" s="55"/>
      <c r="J30" s="55"/>
      <c r="K30" s="55"/>
      <c r="L30" s="56"/>
      <c r="M30" s="55"/>
      <c r="N30" s="55"/>
      <c r="O30" s="55"/>
      <c r="P30" s="56"/>
      <c r="Q30" s="42"/>
      <c r="R30" s="42"/>
    </row>
    <row r="31" spans="1:21" s="29" customFormat="1" ht="0.75" customHeight="1" x14ac:dyDescent="0.25">
      <c r="A31" s="42"/>
      <c r="B31" s="54"/>
      <c r="C31" s="54"/>
      <c r="D31" s="55"/>
      <c r="E31" s="56"/>
      <c r="F31" s="55"/>
      <c r="G31" s="55"/>
      <c r="H31" s="56"/>
      <c r="I31" s="55"/>
      <c r="J31" s="55"/>
      <c r="K31" s="55"/>
      <c r="L31" s="56"/>
      <c r="M31" s="55"/>
      <c r="N31" s="55"/>
      <c r="O31" s="55"/>
      <c r="P31" s="56"/>
      <c r="Q31" s="42"/>
      <c r="R31" s="42"/>
    </row>
    <row r="32" spans="1:21" s="29" customFormat="1" ht="8.1" customHeight="1" x14ac:dyDescent="0.25">
      <c r="A32" s="42"/>
      <c r="B32" s="38"/>
      <c r="C32" s="38"/>
      <c r="D32" s="38"/>
      <c r="E32" s="52"/>
      <c r="F32" s="53"/>
      <c r="G32" s="53"/>
      <c r="H32" s="52"/>
      <c r="I32" s="38"/>
      <c r="J32" s="38"/>
      <c r="K32" s="38"/>
      <c r="L32" s="52"/>
      <c r="M32" s="38"/>
      <c r="N32" s="38"/>
      <c r="O32" s="38"/>
      <c r="P32" s="52"/>
      <c r="Q32" s="42"/>
      <c r="R32" s="42"/>
    </row>
    <row r="33" spans="1:18" s="29" customFormat="1" ht="15" customHeight="1" x14ac:dyDescent="0.25">
      <c r="A33" s="42"/>
      <c r="B33" s="160" t="s">
        <v>70</v>
      </c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82"/>
    </row>
    <row r="34" spans="1:18" x14ac:dyDescent="0.2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</row>
    <row r="35" spans="1:18" x14ac:dyDescent="0.25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</row>
  </sheetData>
  <mergeCells count="40">
    <mergeCell ref="M1:Q2"/>
    <mergeCell ref="B2:E2"/>
    <mergeCell ref="C4:E4"/>
    <mergeCell ref="B7:C9"/>
    <mergeCell ref="D7:G7"/>
    <mergeCell ref="D8:G8"/>
    <mergeCell ref="D9:G9"/>
    <mergeCell ref="B5:C6"/>
    <mergeCell ref="F5:G5"/>
    <mergeCell ref="D6:F6"/>
    <mergeCell ref="B1:E1"/>
    <mergeCell ref="F1:L2"/>
    <mergeCell ref="B10:C12"/>
    <mergeCell ref="D10:G10"/>
    <mergeCell ref="D11:G11"/>
    <mergeCell ref="D12:G12"/>
    <mergeCell ref="B27:D27"/>
    <mergeCell ref="E27:G27"/>
    <mergeCell ref="B18:G19"/>
    <mergeCell ref="B21:C23"/>
    <mergeCell ref="H27:K27"/>
    <mergeCell ref="L27:O27"/>
    <mergeCell ref="H17:J17"/>
    <mergeCell ref="K17:M17"/>
    <mergeCell ref="N17:Q17"/>
    <mergeCell ref="H18:J19"/>
    <mergeCell ref="K18:M19"/>
    <mergeCell ref="N18:Q19"/>
    <mergeCell ref="D21:Q23"/>
    <mergeCell ref="C25:E25"/>
    <mergeCell ref="G25:L25"/>
    <mergeCell ref="N25:Q25"/>
    <mergeCell ref="B33:Q33"/>
    <mergeCell ref="B28:D28"/>
    <mergeCell ref="E28:G28"/>
    <mergeCell ref="H28:K28"/>
    <mergeCell ref="L28:O28"/>
    <mergeCell ref="B29:D29"/>
    <mergeCell ref="E29:G29"/>
    <mergeCell ref="H29:K29"/>
  </mergeCells>
  <conditionalFormatting sqref="N18:Q19">
    <cfRule type="containsText" dxfId="7" priority="1" operator="containsText" text="INAPTE EQUIPIER VSR">
      <formula>NOT(ISERROR(SEARCH("INAPTE EQUIPIER VSR",N18)))</formula>
    </cfRule>
    <cfRule type="containsText" dxfId="6" priority="2" operator="containsText" text="APTE EQUIPIER VSR">
      <formula>NOT(ISERROR(SEARCH("APTE EQUIPIER VSR",N18)))</formula>
    </cfRule>
  </conditionalFormatting>
  <dataValidations disablePrompts="1" count="1">
    <dataValidation type="list" allowBlank="1" showInputMessage="1" showErrorMessage="1" sqref="H7:R12">
      <formula1>"A,ECA,NA"</formula1>
    </dataValidation>
  </dataValidations>
  <pageMargins left="0.25" right="0.25" top="0.75" bottom="0.75" header="0.3" footer="0.3"/>
  <pageSetup paperSize="9" scale="98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zoomScaleNormal="100" workbookViewId="0">
      <selection activeCell="H27" sqref="H27:K27"/>
    </sheetView>
  </sheetViews>
  <sheetFormatPr baseColWidth="10" defaultColWidth="11.28515625" defaultRowHeight="15" x14ac:dyDescent="0.25"/>
  <cols>
    <col min="1" max="1" width="0.85546875" style="22" customWidth="1"/>
    <col min="2" max="7" width="10.28515625" customWidth="1"/>
    <col min="8" max="17" width="7" customWidth="1"/>
    <col min="18" max="18" width="0.85546875" style="22" customWidth="1"/>
    <col min="20" max="22" width="0" hidden="1" customWidth="1"/>
  </cols>
  <sheetData>
    <row r="1" spans="1:22" ht="15" customHeight="1" x14ac:dyDescent="0.25">
      <c r="B1" s="188" t="s">
        <v>34</v>
      </c>
      <c r="C1" s="188"/>
      <c r="D1" s="188"/>
      <c r="E1" s="188"/>
      <c r="F1" s="140" t="s">
        <v>35</v>
      </c>
      <c r="G1" s="140"/>
      <c r="H1" s="140"/>
      <c r="I1" s="140"/>
      <c r="J1" s="140"/>
      <c r="K1" s="140"/>
      <c r="L1" s="140"/>
      <c r="M1" s="140" t="str">
        <f>+CANDIDAT!C29&amp;" "&amp;CANDIDAT!D29</f>
        <v xml:space="preserve"> </v>
      </c>
      <c r="N1" s="140"/>
      <c r="O1" s="140"/>
      <c r="P1" s="140"/>
      <c r="Q1" s="140"/>
      <c r="R1" s="68"/>
    </row>
    <row r="2" spans="1:22" ht="15" customHeight="1" x14ac:dyDescent="0.25">
      <c r="B2" s="189" t="s">
        <v>36</v>
      </c>
      <c r="C2" s="189"/>
      <c r="D2" s="189"/>
      <c r="E2" s="189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68"/>
    </row>
    <row r="3" spans="1:22" s="22" customFormat="1" ht="8.1" customHeight="1" x14ac:dyDescent="0.25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1:22" s="29" customFormat="1" ht="17.100000000000001" customHeight="1" x14ac:dyDescent="0.25">
      <c r="A4" s="42"/>
      <c r="B4" s="38"/>
      <c r="C4" s="190" t="s">
        <v>37</v>
      </c>
      <c r="D4" s="190"/>
      <c r="E4" s="190"/>
      <c r="F4" s="39"/>
      <c r="G4" s="26"/>
      <c r="H4" s="27" t="s">
        <v>38</v>
      </c>
      <c r="I4" s="28" t="s">
        <v>39</v>
      </c>
      <c r="J4" s="28" t="s">
        <v>40</v>
      </c>
      <c r="K4" s="28" t="s">
        <v>41</v>
      </c>
      <c r="L4" s="28" t="s">
        <v>42</v>
      </c>
      <c r="M4" s="28" t="s">
        <v>43</v>
      </c>
      <c r="N4" s="28" t="s">
        <v>44</v>
      </c>
      <c r="O4" s="28" t="s">
        <v>45</v>
      </c>
      <c r="P4" s="28" t="s">
        <v>46</v>
      </c>
      <c r="Q4" s="28" t="s">
        <v>47</v>
      </c>
      <c r="R4" s="26"/>
    </row>
    <row r="5" spans="1:22" s="29" customFormat="1" ht="19.7" customHeight="1" x14ac:dyDescent="0.25">
      <c r="A5" s="42"/>
      <c r="B5" s="194" t="s">
        <v>72</v>
      </c>
      <c r="C5" s="194"/>
      <c r="D5" s="38"/>
      <c r="E5" s="38"/>
      <c r="F5" s="191" t="s">
        <v>48</v>
      </c>
      <c r="G5" s="192"/>
      <c r="H5" s="30"/>
      <c r="I5" s="30"/>
      <c r="J5" s="30"/>
      <c r="K5" s="31"/>
      <c r="L5" s="31"/>
      <c r="M5" s="31"/>
      <c r="N5" s="31"/>
      <c r="O5" s="31"/>
      <c r="P5" s="31"/>
      <c r="Q5" s="31"/>
      <c r="R5" s="49"/>
    </row>
    <row r="6" spans="1:22" s="29" customFormat="1" ht="19.7" customHeight="1" x14ac:dyDescent="0.25">
      <c r="A6" s="42"/>
      <c r="B6" s="195"/>
      <c r="C6" s="195"/>
      <c r="D6" s="193" t="s">
        <v>49</v>
      </c>
      <c r="E6" s="193"/>
      <c r="F6" s="193"/>
      <c r="G6" s="67" t="s">
        <v>50</v>
      </c>
      <c r="H6" s="32"/>
      <c r="I6" s="32"/>
      <c r="J6" s="32"/>
      <c r="K6" s="32"/>
      <c r="L6" s="32"/>
      <c r="M6" s="32"/>
      <c r="N6" s="32"/>
      <c r="O6" s="32"/>
      <c r="P6" s="32"/>
      <c r="Q6" s="32"/>
      <c r="R6" s="80"/>
    </row>
    <row r="7" spans="1:22" s="29" customFormat="1" ht="20.45" customHeight="1" x14ac:dyDescent="0.25">
      <c r="A7" s="42"/>
      <c r="B7" s="157" t="s">
        <v>67</v>
      </c>
      <c r="C7" s="157"/>
      <c r="D7" s="158" t="s">
        <v>51</v>
      </c>
      <c r="E7" s="158"/>
      <c r="F7" s="158"/>
      <c r="G7" s="159"/>
      <c r="H7" s="33"/>
      <c r="I7" s="33"/>
      <c r="J7" s="33"/>
      <c r="K7" s="33"/>
      <c r="L7" s="33"/>
      <c r="M7" s="33"/>
      <c r="N7" s="33"/>
      <c r="O7" s="33"/>
      <c r="P7" s="33"/>
      <c r="Q7" s="33"/>
      <c r="R7" s="36"/>
      <c r="U7" s="76">
        <f t="shared" ref="U7:U12" si="0">COUNTIF(H7:Q7,"A")</f>
        <v>0</v>
      </c>
      <c r="V7" s="78" t="str">
        <f>+IF(U7&gt;=1,"OK","X")</f>
        <v>X</v>
      </c>
    </row>
    <row r="8" spans="1:22" s="29" customFormat="1" ht="20.45" customHeight="1" x14ac:dyDescent="0.25">
      <c r="A8" s="42"/>
      <c r="B8" s="157"/>
      <c r="C8" s="157"/>
      <c r="D8" s="158" t="s">
        <v>52</v>
      </c>
      <c r="E8" s="158"/>
      <c r="F8" s="158"/>
      <c r="G8" s="159"/>
      <c r="H8" s="33"/>
      <c r="I8" s="33"/>
      <c r="J8" s="33"/>
      <c r="K8" s="33"/>
      <c r="L8" s="33"/>
      <c r="M8" s="33"/>
      <c r="N8" s="33"/>
      <c r="O8" s="33"/>
      <c r="P8" s="33"/>
      <c r="Q8" s="33"/>
      <c r="R8" s="36"/>
      <c r="U8" s="76">
        <f t="shared" si="0"/>
        <v>0</v>
      </c>
      <c r="V8" s="78" t="str">
        <f t="shared" ref="V8:V12" si="1">+IF(U8&gt;=1,"OK","X")</f>
        <v>X</v>
      </c>
    </row>
    <row r="9" spans="1:22" s="29" customFormat="1" ht="20.45" customHeight="1" x14ac:dyDescent="0.25">
      <c r="A9" s="42"/>
      <c r="B9" s="157"/>
      <c r="C9" s="157"/>
      <c r="D9" s="158" t="s">
        <v>53</v>
      </c>
      <c r="E9" s="158"/>
      <c r="F9" s="158"/>
      <c r="G9" s="159"/>
      <c r="H9" s="33"/>
      <c r="I9" s="33"/>
      <c r="J9" s="33"/>
      <c r="K9" s="33"/>
      <c r="L9" s="33"/>
      <c r="M9" s="33"/>
      <c r="N9" s="33"/>
      <c r="O9" s="33"/>
      <c r="P9" s="33"/>
      <c r="Q9" s="33"/>
      <c r="R9" s="36"/>
      <c r="U9" s="76">
        <f t="shared" si="0"/>
        <v>0</v>
      </c>
      <c r="V9" s="78" t="str">
        <f t="shared" si="1"/>
        <v>X</v>
      </c>
    </row>
    <row r="10" spans="1:22" s="29" customFormat="1" ht="20.45" customHeight="1" x14ac:dyDescent="0.25">
      <c r="A10" s="42"/>
      <c r="B10" s="196" t="s">
        <v>24</v>
      </c>
      <c r="C10" s="197"/>
      <c r="D10" s="203" t="s">
        <v>54</v>
      </c>
      <c r="E10" s="204"/>
      <c r="F10" s="204"/>
      <c r="G10" s="205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6"/>
      <c r="U10" s="76">
        <f t="shared" si="0"/>
        <v>0</v>
      </c>
      <c r="V10" s="78" t="str">
        <f t="shared" si="1"/>
        <v>X</v>
      </c>
    </row>
    <row r="11" spans="1:22" s="29" customFormat="1" ht="20.45" customHeight="1" x14ac:dyDescent="0.25">
      <c r="A11" s="42"/>
      <c r="B11" s="198"/>
      <c r="C11" s="199"/>
      <c r="D11" s="206" t="s">
        <v>55</v>
      </c>
      <c r="E11" s="207"/>
      <c r="F11" s="207"/>
      <c r="G11" s="208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6"/>
      <c r="U11" s="76">
        <f t="shared" si="0"/>
        <v>0</v>
      </c>
      <c r="V11" s="78" t="str">
        <f t="shared" si="1"/>
        <v>X</v>
      </c>
    </row>
    <row r="12" spans="1:22" s="29" customFormat="1" ht="20.45" customHeight="1" x14ac:dyDescent="0.25">
      <c r="A12" s="42"/>
      <c r="B12" s="200"/>
      <c r="C12" s="201"/>
      <c r="D12" s="202" t="s">
        <v>25</v>
      </c>
      <c r="E12" s="202"/>
      <c r="F12" s="202"/>
      <c r="G12" s="202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6"/>
      <c r="U12" s="76">
        <f t="shared" si="0"/>
        <v>0</v>
      </c>
      <c r="V12" s="78" t="str">
        <f t="shared" si="1"/>
        <v>X</v>
      </c>
    </row>
    <row r="13" spans="1:22" s="42" customFormat="1" ht="8.1" customHeight="1" x14ac:dyDescent="0.25">
      <c r="B13" s="35"/>
      <c r="C13" s="35"/>
      <c r="D13" s="41"/>
      <c r="E13" s="41"/>
      <c r="F13" s="41"/>
      <c r="G13" s="41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V13" s="78"/>
    </row>
    <row r="14" spans="1:22" s="29" customFormat="1" ht="15.95" customHeight="1" x14ac:dyDescent="0.25">
      <c r="A14" s="42"/>
      <c r="B14" s="45" t="s">
        <v>56</v>
      </c>
      <c r="C14" s="47"/>
      <c r="D14" s="47"/>
      <c r="E14" s="64"/>
      <c r="F14" s="47"/>
      <c r="G14" s="47"/>
      <c r="H14" s="38"/>
      <c r="I14" s="42"/>
      <c r="J14" s="38"/>
      <c r="K14" s="43"/>
      <c r="L14" s="44"/>
      <c r="M14" s="44"/>
      <c r="N14" s="44"/>
      <c r="O14" s="44"/>
      <c r="P14" s="44"/>
      <c r="Q14" s="44"/>
      <c r="R14" s="44"/>
      <c r="T14" s="77" t="s">
        <v>58</v>
      </c>
      <c r="U14" s="75">
        <f>SUM(U7:U12)</f>
        <v>0</v>
      </c>
      <c r="V14" s="29">
        <f>COUNTIF(V7:V12,"ok")</f>
        <v>0</v>
      </c>
    </row>
    <row r="15" spans="1:22" s="29" customFormat="1" ht="15.95" customHeight="1" x14ac:dyDescent="0.25">
      <c r="A15" s="42"/>
      <c r="B15" s="45" t="s">
        <v>68</v>
      </c>
      <c r="C15" s="45" t="s">
        <v>57</v>
      </c>
      <c r="D15" s="46"/>
      <c r="E15" s="45" t="s">
        <v>69</v>
      </c>
      <c r="F15" s="47"/>
      <c r="G15" s="57" t="s">
        <v>71</v>
      </c>
      <c r="H15" s="58"/>
      <c r="I15" s="38"/>
      <c r="J15" s="38"/>
      <c r="K15" s="38"/>
      <c r="L15" s="38"/>
      <c r="M15" s="38"/>
      <c r="N15" s="38"/>
      <c r="O15" s="38"/>
      <c r="P15" s="38"/>
      <c r="Q15" s="38"/>
      <c r="R15" s="38"/>
    </row>
    <row r="16" spans="1:22" s="42" customFormat="1" ht="8.1" customHeight="1" x14ac:dyDescent="0.25"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</row>
    <row r="17" spans="1:21" s="29" customFormat="1" ht="21.2" customHeight="1" x14ac:dyDescent="0.25">
      <c r="A17" s="42"/>
      <c r="B17" s="38"/>
      <c r="C17" s="38"/>
      <c r="D17" s="38"/>
      <c r="E17" s="38"/>
      <c r="F17" s="38"/>
      <c r="G17" s="38"/>
      <c r="H17" s="167" t="s">
        <v>58</v>
      </c>
      <c r="I17" s="168"/>
      <c r="J17" s="169"/>
      <c r="K17" s="154" t="s">
        <v>77</v>
      </c>
      <c r="L17" s="155"/>
      <c r="M17" s="156"/>
      <c r="N17" s="146" t="s">
        <v>59</v>
      </c>
      <c r="O17" s="146"/>
      <c r="P17" s="146"/>
      <c r="Q17" s="147"/>
      <c r="R17" s="26"/>
    </row>
    <row r="18" spans="1:21" s="29" customFormat="1" ht="15.95" customHeight="1" x14ac:dyDescent="0.25">
      <c r="A18" s="42"/>
      <c r="B18" s="161" t="s">
        <v>60</v>
      </c>
      <c r="C18" s="162"/>
      <c r="D18" s="162"/>
      <c r="E18" s="162"/>
      <c r="F18" s="162"/>
      <c r="G18" s="163"/>
      <c r="H18" s="161"/>
      <c r="I18" s="162"/>
      <c r="J18" s="163"/>
      <c r="K18" s="148"/>
      <c r="L18" s="149"/>
      <c r="M18" s="150"/>
      <c r="N18" s="142" t="str">
        <f>IF(U14&gt;=6,IF(V14&gt;=6,U18,U19),U19)</f>
        <v>INAPTE EQUIPIER VSR</v>
      </c>
      <c r="O18" s="142"/>
      <c r="P18" s="142"/>
      <c r="Q18" s="143"/>
      <c r="R18" s="81"/>
      <c r="U18" s="29" t="s">
        <v>61</v>
      </c>
    </row>
    <row r="19" spans="1:21" s="29" customFormat="1" ht="15.95" customHeight="1" x14ac:dyDescent="0.25">
      <c r="A19" s="42"/>
      <c r="B19" s="164"/>
      <c r="C19" s="165"/>
      <c r="D19" s="165"/>
      <c r="E19" s="165"/>
      <c r="F19" s="165"/>
      <c r="G19" s="166"/>
      <c r="H19" s="164"/>
      <c r="I19" s="165"/>
      <c r="J19" s="166"/>
      <c r="K19" s="151"/>
      <c r="L19" s="152"/>
      <c r="M19" s="153"/>
      <c r="N19" s="144"/>
      <c r="O19" s="144"/>
      <c r="P19" s="144"/>
      <c r="Q19" s="145"/>
      <c r="R19" s="81"/>
      <c r="U19" s="29" t="s">
        <v>62</v>
      </c>
    </row>
    <row r="20" spans="1:21" s="42" customFormat="1" ht="8.1" customHeight="1" thickBot="1" x14ac:dyDescent="0.3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73"/>
      <c r="O20" s="73"/>
      <c r="P20" s="73"/>
      <c r="Q20" s="49"/>
      <c r="R20" s="49"/>
    </row>
    <row r="21" spans="1:21" s="29" customFormat="1" ht="20.100000000000001" customHeight="1" x14ac:dyDescent="0.25">
      <c r="A21" s="42"/>
      <c r="B21" s="170" t="s">
        <v>78</v>
      </c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85"/>
      <c r="R21" s="79"/>
    </row>
    <row r="22" spans="1:21" s="29" customFormat="1" ht="20.100000000000001" customHeight="1" x14ac:dyDescent="0.25">
      <c r="A22" s="42"/>
      <c r="B22" s="172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86"/>
      <c r="R22" s="79"/>
    </row>
    <row r="23" spans="1:21" s="29" customFormat="1" ht="20.100000000000001" customHeight="1" thickBot="1" x14ac:dyDescent="0.3">
      <c r="A23" s="42"/>
      <c r="B23" s="174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87"/>
      <c r="R23" s="79"/>
    </row>
    <row r="24" spans="1:21" s="29" customFormat="1" ht="8.1" customHeight="1" x14ac:dyDescent="0.25">
      <c r="A24" s="42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</row>
    <row r="25" spans="1:21" s="29" customFormat="1" ht="15.95" customHeight="1" x14ac:dyDescent="0.25">
      <c r="A25" s="42"/>
      <c r="B25" s="50" t="s">
        <v>63</v>
      </c>
      <c r="C25" s="179" t="str">
        <f>+CANDIDAT!$D$4</f>
        <v>Equipier SECOURS ROUTIER</v>
      </c>
      <c r="D25" s="179"/>
      <c r="E25" s="179"/>
      <c r="F25" s="51" t="s">
        <v>64</v>
      </c>
      <c r="G25" s="179" t="str">
        <f>CANDIDAT!$E$7</f>
        <v>Site de CROUEL</v>
      </c>
      <c r="H25" s="179"/>
      <c r="I25" s="179"/>
      <c r="J25" s="179"/>
      <c r="K25" s="179"/>
      <c r="L25" s="179"/>
      <c r="M25" s="50" t="s">
        <v>65</v>
      </c>
      <c r="N25" s="184" t="str">
        <f>"du  "&amp;CANDIDAT!E5&amp;"  au  "&amp;CANDIDAT!E6</f>
        <v>du  10/08/2020  au  14/08/2020</v>
      </c>
      <c r="O25" s="184"/>
      <c r="P25" s="184"/>
      <c r="Q25" s="184"/>
      <c r="R25" s="74"/>
    </row>
    <row r="26" spans="1:21" s="29" customFormat="1" ht="9.9499999999999993" customHeight="1" x14ac:dyDescent="0.25">
      <c r="A26" s="42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</row>
    <row r="27" spans="1:21" s="29" customFormat="1" ht="15" customHeight="1" x14ac:dyDescent="0.25">
      <c r="A27" s="42"/>
      <c r="B27" s="138" t="s">
        <v>89</v>
      </c>
      <c r="C27" s="138"/>
      <c r="D27" s="139"/>
      <c r="E27" s="138" t="s">
        <v>89</v>
      </c>
      <c r="F27" s="138"/>
      <c r="G27" s="139"/>
      <c r="H27" s="180" t="s">
        <v>90</v>
      </c>
      <c r="I27" s="181"/>
      <c r="J27" s="181"/>
      <c r="K27" s="181"/>
      <c r="L27" s="180" t="s">
        <v>74</v>
      </c>
      <c r="M27" s="181"/>
      <c r="N27" s="181"/>
      <c r="O27" s="181"/>
      <c r="P27" s="72"/>
      <c r="Q27" s="38"/>
      <c r="R27" s="38"/>
    </row>
    <row r="28" spans="1:21" s="29" customFormat="1" ht="15.95" customHeight="1" x14ac:dyDescent="0.25">
      <c r="A28" s="42"/>
      <c r="B28" s="182" t="str">
        <f>CANDIDAT!$C$11&amp;""&amp;CANDIDAT!$D$11</f>
        <v>VUCINICDavid</v>
      </c>
      <c r="C28" s="182"/>
      <c r="D28" s="183"/>
      <c r="E28" s="182" t="str">
        <f>CANDIDAT!$C$12&amp;""&amp;CANDIDAT!$D$12</f>
        <v>VENDANGES Noëlle</v>
      </c>
      <c r="F28" s="182"/>
      <c r="G28" s="183"/>
      <c r="H28" s="178" t="str">
        <f>CANDIDAT!$C$13&amp;""&amp;CANDIDAT!$D$13</f>
        <v/>
      </c>
      <c r="I28" s="179"/>
      <c r="J28" s="179"/>
      <c r="K28" s="179"/>
      <c r="L28" s="178" t="str">
        <f>CANDIDAT!$C$29&amp;" "&amp;CANDIDAT!$D$29</f>
        <v xml:space="preserve"> </v>
      </c>
      <c r="M28" s="179"/>
      <c r="N28" s="179"/>
      <c r="O28" s="179"/>
      <c r="P28" s="71"/>
      <c r="Q28" s="39"/>
      <c r="R28" s="39"/>
    </row>
    <row r="29" spans="1:21" s="29" customFormat="1" ht="15.95" customHeight="1" x14ac:dyDescent="0.25">
      <c r="A29" s="42"/>
      <c r="B29" s="136" t="str">
        <f>CANDIDAT!$E$11</f>
        <v>RESPONSABLE PEDAGOGIQUE</v>
      </c>
      <c r="C29" s="136"/>
      <c r="D29" s="137"/>
      <c r="E29" s="136" t="str">
        <f>CANDIDAT!$E$12</f>
        <v>FORMATEUR</v>
      </c>
      <c r="F29" s="136"/>
      <c r="G29" s="137"/>
      <c r="H29" s="176">
        <f>CANDIDAT!$E$13</f>
        <v>0</v>
      </c>
      <c r="I29" s="177"/>
      <c r="J29" s="177"/>
      <c r="K29" s="177"/>
      <c r="L29" s="70"/>
      <c r="M29" s="69"/>
      <c r="N29" s="69"/>
      <c r="O29" s="69"/>
      <c r="P29" s="70"/>
      <c r="Q29" s="38"/>
      <c r="R29" s="38"/>
    </row>
    <row r="30" spans="1:21" s="29" customFormat="1" ht="18.75" customHeight="1" x14ac:dyDescent="0.25">
      <c r="A30" s="42"/>
      <c r="B30" s="54"/>
      <c r="C30" s="54"/>
      <c r="D30" s="55"/>
      <c r="E30" s="56"/>
      <c r="F30" s="55"/>
      <c r="G30" s="55"/>
      <c r="H30" s="56"/>
      <c r="I30" s="55"/>
      <c r="J30" s="55"/>
      <c r="K30" s="55"/>
      <c r="L30" s="56"/>
      <c r="M30" s="55"/>
      <c r="N30" s="55"/>
      <c r="O30" s="55"/>
      <c r="P30" s="56"/>
      <c r="Q30" s="42"/>
      <c r="R30" s="42"/>
    </row>
    <row r="31" spans="1:21" s="29" customFormat="1" ht="19.5" hidden="1" customHeight="1" x14ac:dyDescent="0.25">
      <c r="A31" s="42"/>
      <c r="B31" s="54"/>
      <c r="C31" s="54"/>
      <c r="D31" s="55"/>
      <c r="E31" s="56"/>
      <c r="F31" s="55"/>
      <c r="G31" s="55"/>
      <c r="H31" s="56"/>
      <c r="I31" s="55"/>
      <c r="J31" s="55"/>
      <c r="K31" s="55"/>
      <c r="L31" s="56"/>
      <c r="M31" s="55"/>
      <c r="N31" s="55"/>
      <c r="O31" s="55"/>
      <c r="P31" s="56"/>
      <c r="Q31" s="42"/>
      <c r="R31" s="42"/>
    </row>
    <row r="32" spans="1:21" s="29" customFormat="1" ht="8.1" customHeight="1" x14ac:dyDescent="0.25">
      <c r="A32" s="42"/>
      <c r="B32" s="38"/>
      <c r="C32" s="38"/>
      <c r="D32" s="38"/>
      <c r="E32" s="52"/>
      <c r="F32" s="53"/>
      <c r="G32" s="53"/>
      <c r="H32" s="52"/>
      <c r="I32" s="38"/>
      <c r="J32" s="38"/>
      <c r="K32" s="38"/>
      <c r="L32" s="52"/>
      <c r="M32" s="38"/>
      <c r="N32" s="38"/>
      <c r="O32" s="38"/>
      <c r="P32" s="52"/>
      <c r="Q32" s="42"/>
      <c r="R32" s="42"/>
    </row>
    <row r="33" spans="1:18" s="29" customFormat="1" ht="15" customHeight="1" x14ac:dyDescent="0.25">
      <c r="A33" s="42"/>
      <c r="B33" s="160" t="s">
        <v>70</v>
      </c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82"/>
    </row>
    <row r="34" spans="1:18" x14ac:dyDescent="0.2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</row>
    <row r="35" spans="1:18" x14ac:dyDescent="0.25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</row>
  </sheetData>
  <mergeCells count="40">
    <mergeCell ref="M1:Q2"/>
    <mergeCell ref="B2:E2"/>
    <mergeCell ref="C4:E4"/>
    <mergeCell ref="B7:C9"/>
    <mergeCell ref="D7:G7"/>
    <mergeCell ref="D8:G8"/>
    <mergeCell ref="D9:G9"/>
    <mergeCell ref="B5:C6"/>
    <mergeCell ref="F5:G5"/>
    <mergeCell ref="D6:F6"/>
    <mergeCell ref="B1:E1"/>
    <mergeCell ref="F1:L2"/>
    <mergeCell ref="B10:C12"/>
    <mergeCell ref="D10:G10"/>
    <mergeCell ref="D11:G11"/>
    <mergeCell ref="D12:G12"/>
    <mergeCell ref="B27:D27"/>
    <mergeCell ref="E27:G27"/>
    <mergeCell ref="B18:G19"/>
    <mergeCell ref="B21:C23"/>
    <mergeCell ref="H27:K27"/>
    <mergeCell ref="L27:O27"/>
    <mergeCell ref="H17:J17"/>
    <mergeCell ref="K17:M17"/>
    <mergeCell ref="N17:Q17"/>
    <mergeCell ref="H18:J19"/>
    <mergeCell ref="K18:M19"/>
    <mergeCell ref="N18:Q19"/>
    <mergeCell ref="D21:Q23"/>
    <mergeCell ref="C25:E25"/>
    <mergeCell ref="G25:L25"/>
    <mergeCell ref="N25:Q25"/>
    <mergeCell ref="B33:Q33"/>
    <mergeCell ref="B28:D28"/>
    <mergeCell ref="E28:G28"/>
    <mergeCell ref="H28:K28"/>
    <mergeCell ref="L28:O28"/>
    <mergeCell ref="B29:D29"/>
    <mergeCell ref="E29:G29"/>
    <mergeCell ref="H29:K29"/>
  </mergeCells>
  <conditionalFormatting sqref="N18:Q19">
    <cfRule type="containsText" dxfId="5" priority="1" operator="containsText" text="INAPTE EQUIPIER VSR">
      <formula>NOT(ISERROR(SEARCH("INAPTE EQUIPIER VSR",N18)))</formula>
    </cfRule>
    <cfRule type="containsText" dxfId="4" priority="2" operator="containsText" text="APTE EQUIPIER VSR">
      <formula>NOT(ISERROR(SEARCH("APTE EQUIPIER VSR",N18)))</formula>
    </cfRule>
  </conditionalFormatting>
  <dataValidations count="1">
    <dataValidation type="list" allowBlank="1" showInputMessage="1" showErrorMessage="1" sqref="H7:R12">
      <formula1>"A,ECA,NA"</formula1>
    </dataValidation>
  </dataValidations>
  <pageMargins left="0.25" right="0.25" top="0.75" bottom="0.75" header="0.3" footer="0.3"/>
  <pageSetup paperSize="9" scale="9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topLeftCell="A4" zoomScaleNormal="100" workbookViewId="0">
      <selection activeCell="X33" sqref="X33"/>
    </sheetView>
  </sheetViews>
  <sheetFormatPr baseColWidth="10" defaultColWidth="11.28515625" defaultRowHeight="15" x14ac:dyDescent="0.25"/>
  <cols>
    <col min="1" max="1" width="0.85546875" style="22" customWidth="1"/>
    <col min="2" max="7" width="10.28515625" customWidth="1"/>
    <col min="8" max="17" width="7" customWidth="1"/>
    <col min="18" max="18" width="0.85546875" style="22" customWidth="1"/>
    <col min="20" max="22" width="0" hidden="1" customWidth="1"/>
  </cols>
  <sheetData>
    <row r="1" spans="1:22" ht="15" customHeight="1" x14ac:dyDescent="0.25">
      <c r="B1" s="188" t="s">
        <v>34</v>
      </c>
      <c r="C1" s="188"/>
      <c r="D1" s="188"/>
      <c r="E1" s="188"/>
      <c r="F1" s="140" t="s">
        <v>35</v>
      </c>
      <c r="G1" s="140"/>
      <c r="H1" s="140"/>
      <c r="I1" s="140"/>
      <c r="J1" s="140"/>
      <c r="K1" s="140"/>
      <c r="L1" s="140"/>
      <c r="M1" s="140" t="str">
        <f>+CANDIDAT!C30&amp;" "&amp;CANDIDAT!D30</f>
        <v xml:space="preserve"> </v>
      </c>
      <c r="N1" s="140"/>
      <c r="O1" s="140"/>
      <c r="P1" s="140"/>
      <c r="Q1" s="140"/>
      <c r="R1" s="68"/>
    </row>
    <row r="2" spans="1:22" ht="15" customHeight="1" x14ac:dyDescent="0.25">
      <c r="B2" s="189" t="s">
        <v>36</v>
      </c>
      <c r="C2" s="189"/>
      <c r="D2" s="189"/>
      <c r="E2" s="189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68"/>
    </row>
    <row r="3" spans="1:22" s="22" customFormat="1" ht="8.1" customHeight="1" x14ac:dyDescent="0.25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1:22" s="29" customFormat="1" ht="17.100000000000001" customHeight="1" x14ac:dyDescent="0.25">
      <c r="A4" s="42"/>
      <c r="B4" s="38"/>
      <c r="C4" s="190" t="s">
        <v>37</v>
      </c>
      <c r="D4" s="190"/>
      <c r="E4" s="190"/>
      <c r="F4" s="39"/>
      <c r="G4" s="26"/>
      <c r="H4" s="27" t="s">
        <v>38</v>
      </c>
      <c r="I4" s="28" t="s">
        <v>39</v>
      </c>
      <c r="J4" s="28" t="s">
        <v>40</v>
      </c>
      <c r="K4" s="28" t="s">
        <v>41</v>
      </c>
      <c r="L4" s="28" t="s">
        <v>42</v>
      </c>
      <c r="M4" s="28" t="s">
        <v>43</v>
      </c>
      <c r="N4" s="28" t="s">
        <v>44</v>
      </c>
      <c r="O4" s="28" t="s">
        <v>45</v>
      </c>
      <c r="P4" s="28" t="s">
        <v>46</v>
      </c>
      <c r="Q4" s="28" t="s">
        <v>47</v>
      </c>
      <c r="R4" s="26"/>
    </row>
    <row r="5" spans="1:22" s="29" customFormat="1" ht="19.7" customHeight="1" x14ac:dyDescent="0.25">
      <c r="A5" s="42"/>
      <c r="B5" s="194" t="s">
        <v>72</v>
      </c>
      <c r="C5" s="194"/>
      <c r="D5" s="38"/>
      <c r="E5" s="38"/>
      <c r="F5" s="191" t="s">
        <v>48</v>
      </c>
      <c r="G5" s="192"/>
      <c r="H5" s="30"/>
      <c r="I5" s="30"/>
      <c r="J5" s="30"/>
      <c r="K5" s="31"/>
      <c r="L5" s="31"/>
      <c r="M5" s="31"/>
      <c r="N5" s="31"/>
      <c r="O5" s="31"/>
      <c r="P5" s="31"/>
      <c r="Q5" s="31"/>
      <c r="R5" s="49"/>
    </row>
    <row r="6" spans="1:22" s="29" customFormat="1" ht="19.7" customHeight="1" x14ac:dyDescent="0.25">
      <c r="A6" s="42"/>
      <c r="B6" s="195"/>
      <c r="C6" s="195"/>
      <c r="D6" s="193" t="s">
        <v>49</v>
      </c>
      <c r="E6" s="193"/>
      <c r="F6" s="193"/>
      <c r="G6" s="67" t="s">
        <v>50</v>
      </c>
      <c r="H6" s="32"/>
      <c r="I6" s="32"/>
      <c r="J6" s="32"/>
      <c r="K6" s="32"/>
      <c r="L6" s="32"/>
      <c r="M6" s="32"/>
      <c r="N6" s="32"/>
      <c r="O6" s="32"/>
      <c r="P6" s="32"/>
      <c r="Q6" s="32"/>
      <c r="R6" s="80"/>
    </row>
    <row r="7" spans="1:22" s="29" customFormat="1" ht="20.45" customHeight="1" x14ac:dyDescent="0.25">
      <c r="A7" s="42"/>
      <c r="B7" s="157" t="s">
        <v>67</v>
      </c>
      <c r="C7" s="157"/>
      <c r="D7" s="158" t="s">
        <v>51</v>
      </c>
      <c r="E7" s="158"/>
      <c r="F7" s="158"/>
      <c r="G7" s="159"/>
      <c r="H7" s="33"/>
      <c r="I7" s="33"/>
      <c r="J7" s="33"/>
      <c r="K7" s="33"/>
      <c r="L7" s="33"/>
      <c r="M7" s="33"/>
      <c r="N7" s="33"/>
      <c r="O7" s="33"/>
      <c r="P7" s="33"/>
      <c r="Q7" s="33"/>
      <c r="R7" s="36"/>
      <c r="U7" s="76">
        <f t="shared" ref="U7:U12" si="0">COUNTIF(H7:Q7,"A")</f>
        <v>0</v>
      </c>
      <c r="V7" s="78" t="str">
        <f>+IF(U7&gt;=1,"OK","X")</f>
        <v>X</v>
      </c>
    </row>
    <row r="8" spans="1:22" s="29" customFormat="1" ht="20.45" customHeight="1" x14ac:dyDescent="0.25">
      <c r="A8" s="42"/>
      <c r="B8" s="157"/>
      <c r="C8" s="157"/>
      <c r="D8" s="158" t="s">
        <v>52</v>
      </c>
      <c r="E8" s="158"/>
      <c r="F8" s="158"/>
      <c r="G8" s="159"/>
      <c r="H8" s="33"/>
      <c r="I8" s="33"/>
      <c r="J8" s="33"/>
      <c r="K8" s="33"/>
      <c r="L8" s="33"/>
      <c r="M8" s="33"/>
      <c r="N8" s="33"/>
      <c r="O8" s="33"/>
      <c r="P8" s="33"/>
      <c r="Q8" s="33"/>
      <c r="R8" s="36"/>
      <c r="U8" s="76">
        <f t="shared" si="0"/>
        <v>0</v>
      </c>
      <c r="V8" s="78" t="str">
        <f t="shared" ref="V8:V12" si="1">+IF(U8&gt;=1,"OK","X")</f>
        <v>X</v>
      </c>
    </row>
    <row r="9" spans="1:22" s="29" customFormat="1" ht="20.45" customHeight="1" x14ac:dyDescent="0.25">
      <c r="A9" s="42"/>
      <c r="B9" s="157"/>
      <c r="C9" s="157"/>
      <c r="D9" s="158" t="s">
        <v>53</v>
      </c>
      <c r="E9" s="158"/>
      <c r="F9" s="158"/>
      <c r="G9" s="159"/>
      <c r="H9" s="33"/>
      <c r="I9" s="33"/>
      <c r="J9" s="33"/>
      <c r="K9" s="33"/>
      <c r="L9" s="33"/>
      <c r="M9" s="33"/>
      <c r="N9" s="33"/>
      <c r="O9" s="33"/>
      <c r="P9" s="33"/>
      <c r="Q9" s="33"/>
      <c r="R9" s="36"/>
      <c r="U9" s="76">
        <f t="shared" si="0"/>
        <v>0</v>
      </c>
      <c r="V9" s="78" t="str">
        <f t="shared" si="1"/>
        <v>X</v>
      </c>
    </row>
    <row r="10" spans="1:22" s="29" customFormat="1" ht="20.45" customHeight="1" x14ac:dyDescent="0.25">
      <c r="A10" s="42"/>
      <c r="B10" s="196" t="s">
        <v>24</v>
      </c>
      <c r="C10" s="197"/>
      <c r="D10" s="203" t="s">
        <v>54</v>
      </c>
      <c r="E10" s="204"/>
      <c r="F10" s="204"/>
      <c r="G10" s="205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6"/>
      <c r="U10" s="76">
        <f t="shared" si="0"/>
        <v>0</v>
      </c>
      <c r="V10" s="78" t="str">
        <f t="shared" si="1"/>
        <v>X</v>
      </c>
    </row>
    <row r="11" spans="1:22" s="29" customFormat="1" ht="20.45" customHeight="1" x14ac:dyDescent="0.25">
      <c r="A11" s="42"/>
      <c r="B11" s="198"/>
      <c r="C11" s="199"/>
      <c r="D11" s="206" t="s">
        <v>55</v>
      </c>
      <c r="E11" s="207"/>
      <c r="F11" s="207"/>
      <c r="G11" s="208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6"/>
      <c r="U11" s="76">
        <f t="shared" si="0"/>
        <v>0</v>
      </c>
      <c r="V11" s="78" t="str">
        <f t="shared" si="1"/>
        <v>X</v>
      </c>
    </row>
    <row r="12" spans="1:22" s="29" customFormat="1" ht="20.45" customHeight="1" x14ac:dyDescent="0.25">
      <c r="A12" s="42"/>
      <c r="B12" s="200"/>
      <c r="C12" s="201"/>
      <c r="D12" s="202" t="s">
        <v>25</v>
      </c>
      <c r="E12" s="202"/>
      <c r="F12" s="202"/>
      <c r="G12" s="202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6"/>
      <c r="U12" s="76">
        <f t="shared" si="0"/>
        <v>0</v>
      </c>
      <c r="V12" s="78" t="str">
        <f t="shared" si="1"/>
        <v>X</v>
      </c>
    </row>
    <row r="13" spans="1:22" s="42" customFormat="1" ht="8.1" customHeight="1" x14ac:dyDescent="0.25">
      <c r="B13" s="35"/>
      <c r="C13" s="35"/>
      <c r="D13" s="41"/>
      <c r="E13" s="41"/>
      <c r="F13" s="41"/>
      <c r="G13" s="41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V13" s="78"/>
    </row>
    <row r="14" spans="1:22" s="29" customFormat="1" ht="15.95" customHeight="1" x14ac:dyDescent="0.25">
      <c r="A14" s="42"/>
      <c r="B14" s="45" t="s">
        <v>56</v>
      </c>
      <c r="C14" s="47"/>
      <c r="D14" s="47"/>
      <c r="E14" s="64"/>
      <c r="F14" s="47"/>
      <c r="G14" s="47"/>
      <c r="H14" s="38"/>
      <c r="I14" s="42"/>
      <c r="J14" s="38"/>
      <c r="K14" s="43"/>
      <c r="L14" s="44"/>
      <c r="M14" s="44"/>
      <c r="N14" s="44"/>
      <c r="O14" s="44"/>
      <c r="P14" s="44"/>
      <c r="Q14" s="44"/>
      <c r="R14" s="44"/>
      <c r="T14" s="77" t="s">
        <v>58</v>
      </c>
      <c r="U14" s="75">
        <f>SUM(U7:U12)</f>
        <v>0</v>
      </c>
      <c r="V14" s="29">
        <f>COUNTIF(V7:V12,"ok")</f>
        <v>0</v>
      </c>
    </row>
    <row r="15" spans="1:22" s="29" customFormat="1" ht="15.95" customHeight="1" x14ac:dyDescent="0.25">
      <c r="A15" s="42"/>
      <c r="B15" s="45" t="s">
        <v>68</v>
      </c>
      <c r="C15" s="45" t="s">
        <v>57</v>
      </c>
      <c r="D15" s="46"/>
      <c r="E15" s="45" t="s">
        <v>69</v>
      </c>
      <c r="F15" s="47"/>
      <c r="G15" s="57" t="s">
        <v>71</v>
      </c>
      <c r="H15" s="58"/>
      <c r="I15" s="38"/>
      <c r="J15" s="38"/>
      <c r="K15" s="38"/>
      <c r="L15" s="38"/>
      <c r="M15" s="38"/>
      <c r="N15" s="38"/>
      <c r="O15" s="38"/>
      <c r="P15" s="38"/>
      <c r="Q15" s="38"/>
      <c r="R15" s="38"/>
    </row>
    <row r="16" spans="1:22" s="42" customFormat="1" ht="8.1" customHeight="1" x14ac:dyDescent="0.25"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</row>
    <row r="17" spans="1:21" s="29" customFormat="1" ht="21.2" customHeight="1" x14ac:dyDescent="0.25">
      <c r="A17" s="42"/>
      <c r="B17" s="38"/>
      <c r="C17" s="38"/>
      <c r="D17" s="38"/>
      <c r="E17" s="38"/>
      <c r="F17" s="38"/>
      <c r="G17" s="38"/>
      <c r="H17" s="167" t="s">
        <v>58</v>
      </c>
      <c r="I17" s="168"/>
      <c r="J17" s="169"/>
      <c r="K17" s="154" t="s">
        <v>77</v>
      </c>
      <c r="L17" s="155"/>
      <c r="M17" s="156"/>
      <c r="N17" s="146" t="s">
        <v>59</v>
      </c>
      <c r="O17" s="146"/>
      <c r="P17" s="146"/>
      <c r="Q17" s="147"/>
      <c r="R17" s="26"/>
    </row>
    <row r="18" spans="1:21" s="29" customFormat="1" ht="15.95" customHeight="1" x14ac:dyDescent="0.25">
      <c r="A18" s="42"/>
      <c r="B18" s="161" t="s">
        <v>60</v>
      </c>
      <c r="C18" s="162"/>
      <c r="D18" s="162"/>
      <c r="E18" s="162"/>
      <c r="F18" s="162"/>
      <c r="G18" s="163"/>
      <c r="H18" s="161"/>
      <c r="I18" s="162"/>
      <c r="J18" s="163"/>
      <c r="K18" s="148"/>
      <c r="L18" s="149"/>
      <c r="M18" s="150"/>
      <c r="N18" s="142" t="str">
        <f>IF(U14&gt;=6,IF(V14&gt;=6,U18,U19),U19)</f>
        <v>INAPTE EQUIPIER VSR</v>
      </c>
      <c r="O18" s="142"/>
      <c r="P18" s="142"/>
      <c r="Q18" s="143"/>
      <c r="R18" s="81"/>
      <c r="U18" s="29" t="s">
        <v>61</v>
      </c>
    </row>
    <row r="19" spans="1:21" s="29" customFormat="1" ht="15.95" customHeight="1" x14ac:dyDescent="0.25">
      <c r="A19" s="42"/>
      <c r="B19" s="164"/>
      <c r="C19" s="165"/>
      <c r="D19" s="165"/>
      <c r="E19" s="165"/>
      <c r="F19" s="165"/>
      <c r="G19" s="166"/>
      <c r="H19" s="164"/>
      <c r="I19" s="165"/>
      <c r="J19" s="166"/>
      <c r="K19" s="151"/>
      <c r="L19" s="152"/>
      <c r="M19" s="153"/>
      <c r="N19" s="144"/>
      <c r="O19" s="144"/>
      <c r="P19" s="144"/>
      <c r="Q19" s="145"/>
      <c r="R19" s="81"/>
      <c r="U19" s="29" t="s">
        <v>62</v>
      </c>
    </row>
    <row r="20" spans="1:21" s="42" customFormat="1" ht="8.1" customHeight="1" thickBot="1" x14ac:dyDescent="0.3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73"/>
      <c r="O20" s="73"/>
      <c r="P20" s="73"/>
      <c r="Q20" s="49"/>
      <c r="R20" s="49"/>
    </row>
    <row r="21" spans="1:21" s="29" customFormat="1" ht="20.100000000000001" customHeight="1" x14ac:dyDescent="0.25">
      <c r="A21" s="42"/>
      <c r="B21" s="170" t="s">
        <v>78</v>
      </c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85"/>
      <c r="R21" s="79"/>
    </row>
    <row r="22" spans="1:21" s="29" customFormat="1" ht="20.100000000000001" customHeight="1" x14ac:dyDescent="0.25">
      <c r="A22" s="42"/>
      <c r="B22" s="172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86"/>
      <c r="R22" s="79"/>
    </row>
    <row r="23" spans="1:21" s="29" customFormat="1" ht="20.100000000000001" customHeight="1" thickBot="1" x14ac:dyDescent="0.3">
      <c r="A23" s="42"/>
      <c r="B23" s="174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87"/>
      <c r="R23" s="79"/>
    </row>
    <row r="24" spans="1:21" s="29" customFormat="1" ht="8.1" customHeight="1" x14ac:dyDescent="0.25">
      <c r="A24" s="42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</row>
    <row r="25" spans="1:21" s="29" customFormat="1" ht="15.95" customHeight="1" x14ac:dyDescent="0.25">
      <c r="A25" s="42"/>
      <c r="B25" s="50" t="s">
        <v>63</v>
      </c>
      <c r="C25" s="179" t="str">
        <f>+CANDIDAT!$D$4</f>
        <v>Equipier SECOURS ROUTIER</v>
      </c>
      <c r="D25" s="179"/>
      <c r="E25" s="179"/>
      <c r="F25" s="51" t="s">
        <v>64</v>
      </c>
      <c r="G25" s="179" t="str">
        <f>CANDIDAT!$E$7</f>
        <v>Site de CROUEL</v>
      </c>
      <c r="H25" s="179"/>
      <c r="I25" s="179"/>
      <c r="J25" s="179"/>
      <c r="K25" s="179"/>
      <c r="L25" s="179"/>
      <c r="M25" s="50" t="s">
        <v>65</v>
      </c>
      <c r="N25" s="184" t="str">
        <f>"du  "&amp;CANDIDAT!E5&amp;"  au  "&amp;CANDIDAT!E6</f>
        <v>du  10/08/2020  au  14/08/2020</v>
      </c>
      <c r="O25" s="184"/>
      <c r="P25" s="184"/>
      <c r="Q25" s="184"/>
      <c r="R25" s="74"/>
    </row>
    <row r="26" spans="1:21" s="29" customFormat="1" ht="9.9499999999999993" customHeight="1" x14ac:dyDescent="0.25">
      <c r="A26" s="42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</row>
    <row r="27" spans="1:21" s="29" customFormat="1" ht="15" customHeight="1" x14ac:dyDescent="0.25">
      <c r="A27" s="42"/>
      <c r="B27" s="138" t="s">
        <v>89</v>
      </c>
      <c r="C27" s="138"/>
      <c r="D27" s="139"/>
      <c r="E27" s="138" t="s">
        <v>89</v>
      </c>
      <c r="F27" s="138"/>
      <c r="G27" s="139"/>
      <c r="H27" s="180" t="s">
        <v>90</v>
      </c>
      <c r="I27" s="181"/>
      <c r="J27" s="181"/>
      <c r="K27" s="181"/>
      <c r="L27" s="180" t="s">
        <v>74</v>
      </c>
      <c r="M27" s="181"/>
      <c r="N27" s="181"/>
      <c r="O27" s="181"/>
      <c r="P27" s="72"/>
      <c r="Q27" s="38"/>
      <c r="R27" s="38"/>
    </row>
    <row r="28" spans="1:21" s="29" customFormat="1" ht="15.95" customHeight="1" x14ac:dyDescent="0.25">
      <c r="A28" s="42"/>
      <c r="B28" s="182" t="str">
        <f>CANDIDAT!$C$11&amp;""&amp;CANDIDAT!$D$11</f>
        <v>VUCINICDavid</v>
      </c>
      <c r="C28" s="182"/>
      <c r="D28" s="183"/>
      <c r="E28" s="182" t="str">
        <f>CANDIDAT!$C$12&amp;""&amp;CANDIDAT!$D$12</f>
        <v>VENDANGES Noëlle</v>
      </c>
      <c r="F28" s="182"/>
      <c r="G28" s="183"/>
      <c r="H28" s="178" t="str">
        <f>CANDIDAT!$C$13&amp;""&amp;CANDIDAT!$D$13</f>
        <v/>
      </c>
      <c r="I28" s="179"/>
      <c r="J28" s="179"/>
      <c r="K28" s="179"/>
      <c r="L28" s="178" t="str">
        <f>CANDIDAT!$C$30&amp;" "&amp;CANDIDAT!$D$30</f>
        <v xml:space="preserve"> </v>
      </c>
      <c r="M28" s="179"/>
      <c r="N28" s="179"/>
      <c r="O28" s="179"/>
      <c r="P28" s="71"/>
      <c r="Q28" s="39"/>
      <c r="R28" s="39"/>
    </row>
    <row r="29" spans="1:21" s="29" customFormat="1" ht="15.95" customHeight="1" x14ac:dyDescent="0.25">
      <c r="A29" s="42"/>
      <c r="B29" s="136" t="str">
        <f>CANDIDAT!$E$11</f>
        <v>RESPONSABLE PEDAGOGIQUE</v>
      </c>
      <c r="C29" s="136"/>
      <c r="D29" s="137"/>
      <c r="E29" s="136" t="str">
        <f>CANDIDAT!$E$12</f>
        <v>FORMATEUR</v>
      </c>
      <c r="F29" s="136"/>
      <c r="G29" s="137"/>
      <c r="H29" s="176">
        <f>CANDIDAT!$E$13</f>
        <v>0</v>
      </c>
      <c r="I29" s="177"/>
      <c r="J29" s="177"/>
      <c r="K29" s="177"/>
      <c r="L29" s="70"/>
      <c r="M29" s="69"/>
      <c r="N29" s="69"/>
      <c r="O29" s="69"/>
      <c r="P29" s="70"/>
      <c r="Q29" s="38"/>
      <c r="R29" s="38"/>
    </row>
    <row r="30" spans="1:21" s="29" customFormat="1" ht="19.7" customHeight="1" x14ac:dyDescent="0.25">
      <c r="A30" s="42"/>
      <c r="B30" s="54"/>
      <c r="C30" s="54"/>
      <c r="D30" s="55"/>
      <c r="E30" s="56"/>
      <c r="F30" s="55"/>
      <c r="G30" s="55"/>
      <c r="H30" s="56"/>
      <c r="I30" s="55"/>
      <c r="J30" s="55"/>
      <c r="K30" s="55"/>
      <c r="L30" s="56"/>
      <c r="M30" s="55"/>
      <c r="N30" s="55"/>
      <c r="O30" s="55"/>
      <c r="P30" s="56"/>
      <c r="Q30" s="42"/>
      <c r="R30" s="42"/>
    </row>
    <row r="31" spans="1:21" s="29" customFormat="1" ht="2.25" customHeight="1" x14ac:dyDescent="0.25">
      <c r="A31" s="42"/>
      <c r="B31" s="54"/>
      <c r="C31" s="54"/>
      <c r="D31" s="55"/>
      <c r="E31" s="56"/>
      <c r="F31" s="55"/>
      <c r="G31" s="55"/>
      <c r="H31" s="56"/>
      <c r="I31" s="55"/>
      <c r="J31" s="55"/>
      <c r="K31" s="55"/>
      <c r="L31" s="56"/>
      <c r="M31" s="55"/>
      <c r="N31" s="55"/>
      <c r="O31" s="55"/>
      <c r="P31" s="56"/>
      <c r="Q31" s="42"/>
      <c r="R31" s="42"/>
    </row>
    <row r="32" spans="1:21" s="29" customFormat="1" ht="8.1" customHeight="1" x14ac:dyDescent="0.25">
      <c r="A32" s="42"/>
      <c r="B32" s="38"/>
      <c r="C32" s="38"/>
      <c r="D32" s="38"/>
      <c r="E32" s="52"/>
      <c r="F32" s="53"/>
      <c r="G32" s="53"/>
      <c r="H32" s="52"/>
      <c r="I32" s="38"/>
      <c r="J32" s="38"/>
      <c r="K32" s="38"/>
      <c r="L32" s="52"/>
      <c r="M32" s="38"/>
      <c r="N32" s="38"/>
      <c r="O32" s="38"/>
      <c r="P32" s="52"/>
      <c r="Q32" s="42"/>
      <c r="R32" s="42"/>
    </row>
    <row r="33" spans="1:18" s="29" customFormat="1" ht="15" customHeight="1" x14ac:dyDescent="0.25">
      <c r="A33" s="42"/>
      <c r="B33" s="160" t="s">
        <v>70</v>
      </c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82"/>
    </row>
    <row r="34" spans="1:18" x14ac:dyDescent="0.2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</row>
    <row r="35" spans="1:18" x14ac:dyDescent="0.25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</row>
  </sheetData>
  <mergeCells count="40">
    <mergeCell ref="M1:Q2"/>
    <mergeCell ref="B2:E2"/>
    <mergeCell ref="C4:E4"/>
    <mergeCell ref="B7:C9"/>
    <mergeCell ref="D7:G7"/>
    <mergeCell ref="D8:G8"/>
    <mergeCell ref="D9:G9"/>
    <mergeCell ref="B5:C6"/>
    <mergeCell ref="F5:G5"/>
    <mergeCell ref="D6:F6"/>
    <mergeCell ref="B1:E1"/>
    <mergeCell ref="F1:L2"/>
    <mergeCell ref="B10:C12"/>
    <mergeCell ref="D10:G10"/>
    <mergeCell ref="D11:G11"/>
    <mergeCell ref="D12:G12"/>
    <mergeCell ref="B27:D27"/>
    <mergeCell ref="E27:G27"/>
    <mergeCell ref="B18:G19"/>
    <mergeCell ref="B21:C23"/>
    <mergeCell ref="H27:K27"/>
    <mergeCell ref="L27:O27"/>
    <mergeCell ref="H17:J17"/>
    <mergeCell ref="K17:M17"/>
    <mergeCell ref="N17:Q17"/>
    <mergeCell ref="H18:J19"/>
    <mergeCell ref="K18:M19"/>
    <mergeCell ref="N18:Q19"/>
    <mergeCell ref="D21:Q23"/>
    <mergeCell ref="C25:E25"/>
    <mergeCell ref="G25:L25"/>
    <mergeCell ref="N25:Q25"/>
    <mergeCell ref="B33:Q33"/>
    <mergeCell ref="B28:D28"/>
    <mergeCell ref="E28:G28"/>
    <mergeCell ref="H28:K28"/>
    <mergeCell ref="L28:O28"/>
    <mergeCell ref="B29:D29"/>
    <mergeCell ref="E29:G29"/>
    <mergeCell ref="H29:K29"/>
  </mergeCells>
  <conditionalFormatting sqref="N18:Q19">
    <cfRule type="containsText" dxfId="3" priority="1" operator="containsText" text="INAPTE EQUIPIER VSR">
      <formula>NOT(ISERROR(SEARCH("INAPTE EQUIPIER VSR",N18)))</formula>
    </cfRule>
    <cfRule type="containsText" dxfId="2" priority="2" operator="containsText" text="APTE EQUIPIER VSR">
      <formula>NOT(ISERROR(SEARCH("APTE EQUIPIER VSR",N18)))</formula>
    </cfRule>
  </conditionalFormatting>
  <dataValidations count="1">
    <dataValidation type="list" allowBlank="1" showInputMessage="1" showErrorMessage="1" sqref="H7:R12">
      <formula1>"A,ECA,NA"</formula1>
    </dataValidation>
  </dataValidations>
  <pageMargins left="0.25" right="0.25" top="0.75" bottom="0.75" header="0.3" footer="0.3"/>
  <pageSetup paperSize="9" scale="98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view="pageBreakPreview" zoomScale="60" zoomScaleNormal="100" workbookViewId="0">
      <selection activeCell="S25" sqref="S25"/>
    </sheetView>
  </sheetViews>
  <sheetFormatPr baseColWidth="10" defaultColWidth="11.28515625" defaultRowHeight="15" x14ac:dyDescent="0.25"/>
  <cols>
    <col min="1" max="1" width="0.85546875" style="22" customWidth="1"/>
    <col min="2" max="7" width="10.28515625" customWidth="1"/>
    <col min="8" max="17" width="7" customWidth="1"/>
    <col min="18" max="18" width="0.85546875" style="22" customWidth="1"/>
    <col min="20" max="22" width="0" hidden="1" customWidth="1"/>
  </cols>
  <sheetData>
    <row r="1" spans="1:22" ht="15" customHeight="1" x14ac:dyDescent="0.25">
      <c r="B1" s="188" t="s">
        <v>34</v>
      </c>
      <c r="C1" s="188"/>
      <c r="D1" s="188"/>
      <c r="E1" s="188"/>
      <c r="F1" s="140" t="s">
        <v>35</v>
      </c>
      <c r="G1" s="140"/>
      <c r="H1" s="140"/>
      <c r="I1" s="140"/>
      <c r="J1" s="140"/>
      <c r="K1" s="140"/>
      <c r="L1" s="140"/>
      <c r="M1" s="140" t="str">
        <f>+CANDIDAT!C31&amp;" "&amp;CANDIDAT!D31</f>
        <v xml:space="preserve"> </v>
      </c>
      <c r="N1" s="140"/>
      <c r="O1" s="140"/>
      <c r="P1" s="140"/>
      <c r="Q1" s="140"/>
      <c r="R1" s="68"/>
    </row>
    <row r="2" spans="1:22" ht="15" customHeight="1" x14ac:dyDescent="0.25">
      <c r="B2" s="189" t="s">
        <v>36</v>
      </c>
      <c r="C2" s="189"/>
      <c r="D2" s="189"/>
      <c r="E2" s="189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68"/>
    </row>
    <row r="3" spans="1:22" s="22" customFormat="1" ht="8.1" customHeight="1" x14ac:dyDescent="0.25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1:22" s="29" customFormat="1" ht="17.100000000000001" customHeight="1" x14ac:dyDescent="0.25">
      <c r="A4" s="42"/>
      <c r="B4" s="38"/>
      <c r="C4" s="190" t="s">
        <v>37</v>
      </c>
      <c r="D4" s="190"/>
      <c r="E4" s="190"/>
      <c r="F4" s="39"/>
      <c r="G4" s="26"/>
      <c r="H4" s="27" t="s">
        <v>38</v>
      </c>
      <c r="I4" s="28" t="s">
        <v>39</v>
      </c>
      <c r="J4" s="28" t="s">
        <v>40</v>
      </c>
      <c r="K4" s="28" t="s">
        <v>41</v>
      </c>
      <c r="L4" s="28" t="s">
        <v>42</v>
      </c>
      <c r="M4" s="28" t="s">
        <v>43</v>
      </c>
      <c r="N4" s="28" t="s">
        <v>44</v>
      </c>
      <c r="O4" s="28" t="s">
        <v>45</v>
      </c>
      <c r="P4" s="28" t="s">
        <v>46</v>
      </c>
      <c r="Q4" s="28" t="s">
        <v>47</v>
      </c>
      <c r="R4" s="26"/>
    </row>
    <row r="5" spans="1:22" s="29" customFormat="1" ht="19.7" customHeight="1" x14ac:dyDescent="0.25">
      <c r="A5" s="42"/>
      <c r="B5" s="194" t="s">
        <v>72</v>
      </c>
      <c r="C5" s="194"/>
      <c r="D5" s="38"/>
      <c r="E5" s="38"/>
      <c r="F5" s="191" t="s">
        <v>48</v>
      </c>
      <c r="G5" s="192"/>
      <c r="H5" s="30"/>
      <c r="I5" s="30"/>
      <c r="J5" s="30"/>
      <c r="K5" s="31"/>
      <c r="L5" s="31"/>
      <c r="M5" s="31"/>
      <c r="N5" s="31"/>
      <c r="O5" s="31"/>
      <c r="P5" s="31"/>
      <c r="Q5" s="31"/>
      <c r="R5" s="49"/>
    </row>
    <row r="6" spans="1:22" s="29" customFormat="1" ht="19.7" customHeight="1" x14ac:dyDescent="0.25">
      <c r="A6" s="42"/>
      <c r="B6" s="195"/>
      <c r="C6" s="195"/>
      <c r="D6" s="193" t="s">
        <v>49</v>
      </c>
      <c r="E6" s="193"/>
      <c r="F6" s="193"/>
      <c r="G6" s="67" t="s">
        <v>50</v>
      </c>
      <c r="H6" s="32"/>
      <c r="I6" s="32"/>
      <c r="J6" s="32"/>
      <c r="K6" s="32"/>
      <c r="L6" s="32"/>
      <c r="M6" s="32"/>
      <c r="N6" s="32"/>
      <c r="O6" s="32"/>
      <c r="P6" s="32"/>
      <c r="Q6" s="32"/>
      <c r="R6" s="80"/>
    </row>
    <row r="7" spans="1:22" s="29" customFormat="1" ht="20.45" customHeight="1" x14ac:dyDescent="0.25">
      <c r="A7" s="42"/>
      <c r="B7" s="157" t="s">
        <v>67</v>
      </c>
      <c r="C7" s="157"/>
      <c r="D7" s="158" t="s">
        <v>51</v>
      </c>
      <c r="E7" s="158"/>
      <c r="F7" s="158"/>
      <c r="G7" s="159"/>
      <c r="H7" s="33"/>
      <c r="I7" s="33"/>
      <c r="J7" s="33"/>
      <c r="K7" s="33"/>
      <c r="L7" s="33"/>
      <c r="M7" s="33"/>
      <c r="N7" s="33"/>
      <c r="O7" s="33"/>
      <c r="P7" s="33"/>
      <c r="Q7" s="33"/>
      <c r="R7" s="36"/>
      <c r="U7" s="76">
        <f t="shared" ref="U7:U12" si="0">COUNTIF(H7:Q7,"A")</f>
        <v>0</v>
      </c>
      <c r="V7" s="78" t="str">
        <f>+IF(U7&gt;=1,"OK","X")</f>
        <v>X</v>
      </c>
    </row>
    <row r="8" spans="1:22" s="29" customFormat="1" ht="20.45" customHeight="1" x14ac:dyDescent="0.25">
      <c r="A8" s="42"/>
      <c r="B8" s="157"/>
      <c r="C8" s="157"/>
      <c r="D8" s="158" t="s">
        <v>52</v>
      </c>
      <c r="E8" s="158"/>
      <c r="F8" s="158"/>
      <c r="G8" s="159"/>
      <c r="H8" s="33"/>
      <c r="I8" s="33"/>
      <c r="J8" s="33"/>
      <c r="K8" s="33"/>
      <c r="L8" s="33"/>
      <c r="M8" s="33"/>
      <c r="N8" s="33"/>
      <c r="O8" s="33"/>
      <c r="P8" s="33"/>
      <c r="Q8" s="33"/>
      <c r="R8" s="36"/>
      <c r="U8" s="76">
        <f t="shared" si="0"/>
        <v>0</v>
      </c>
      <c r="V8" s="78" t="str">
        <f t="shared" ref="V8:V12" si="1">+IF(U8&gt;=1,"OK","X")</f>
        <v>X</v>
      </c>
    </row>
    <row r="9" spans="1:22" s="29" customFormat="1" ht="20.45" customHeight="1" x14ac:dyDescent="0.25">
      <c r="A9" s="42"/>
      <c r="B9" s="157"/>
      <c r="C9" s="157"/>
      <c r="D9" s="158" t="s">
        <v>53</v>
      </c>
      <c r="E9" s="158"/>
      <c r="F9" s="158"/>
      <c r="G9" s="159"/>
      <c r="H9" s="33"/>
      <c r="I9" s="33"/>
      <c r="J9" s="33"/>
      <c r="K9" s="33"/>
      <c r="L9" s="33"/>
      <c r="M9" s="33"/>
      <c r="N9" s="33"/>
      <c r="O9" s="33"/>
      <c r="P9" s="33"/>
      <c r="Q9" s="33"/>
      <c r="R9" s="36"/>
      <c r="U9" s="76">
        <f t="shared" si="0"/>
        <v>0</v>
      </c>
      <c r="V9" s="78" t="str">
        <f t="shared" si="1"/>
        <v>X</v>
      </c>
    </row>
    <row r="10" spans="1:22" s="29" customFormat="1" ht="20.45" customHeight="1" x14ac:dyDescent="0.25">
      <c r="A10" s="42"/>
      <c r="B10" s="196" t="s">
        <v>24</v>
      </c>
      <c r="C10" s="197"/>
      <c r="D10" s="203" t="s">
        <v>54</v>
      </c>
      <c r="E10" s="204"/>
      <c r="F10" s="204"/>
      <c r="G10" s="205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6"/>
      <c r="U10" s="76">
        <f t="shared" si="0"/>
        <v>0</v>
      </c>
      <c r="V10" s="78" t="str">
        <f t="shared" si="1"/>
        <v>X</v>
      </c>
    </row>
    <row r="11" spans="1:22" s="29" customFormat="1" ht="20.45" customHeight="1" x14ac:dyDescent="0.25">
      <c r="A11" s="42"/>
      <c r="B11" s="198"/>
      <c r="C11" s="199"/>
      <c r="D11" s="206" t="s">
        <v>55</v>
      </c>
      <c r="E11" s="207"/>
      <c r="F11" s="207"/>
      <c r="G11" s="208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6"/>
      <c r="U11" s="76">
        <f t="shared" si="0"/>
        <v>0</v>
      </c>
      <c r="V11" s="78" t="str">
        <f t="shared" si="1"/>
        <v>X</v>
      </c>
    </row>
    <row r="12" spans="1:22" s="29" customFormat="1" ht="20.45" customHeight="1" x14ac:dyDescent="0.25">
      <c r="A12" s="42"/>
      <c r="B12" s="200"/>
      <c r="C12" s="201"/>
      <c r="D12" s="202" t="s">
        <v>25</v>
      </c>
      <c r="E12" s="202"/>
      <c r="F12" s="202"/>
      <c r="G12" s="202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6"/>
      <c r="U12" s="76">
        <f t="shared" si="0"/>
        <v>0</v>
      </c>
      <c r="V12" s="78" t="str">
        <f t="shared" si="1"/>
        <v>X</v>
      </c>
    </row>
    <row r="13" spans="1:22" s="42" customFormat="1" ht="8.1" customHeight="1" x14ac:dyDescent="0.25">
      <c r="B13" s="35"/>
      <c r="C13" s="35"/>
      <c r="D13" s="41"/>
      <c r="E13" s="41"/>
      <c r="F13" s="41"/>
      <c r="G13" s="41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V13" s="78"/>
    </row>
    <row r="14" spans="1:22" s="29" customFormat="1" ht="15.95" customHeight="1" x14ac:dyDescent="0.25">
      <c r="A14" s="42"/>
      <c r="B14" s="45" t="s">
        <v>56</v>
      </c>
      <c r="C14" s="47"/>
      <c r="D14" s="47"/>
      <c r="E14" s="64"/>
      <c r="F14" s="47"/>
      <c r="G14" s="47"/>
      <c r="H14" s="38"/>
      <c r="I14" s="42"/>
      <c r="J14" s="38"/>
      <c r="K14" s="43"/>
      <c r="L14" s="44"/>
      <c r="M14" s="44"/>
      <c r="N14" s="44"/>
      <c r="O14" s="44"/>
      <c r="P14" s="44"/>
      <c r="Q14" s="44"/>
      <c r="R14" s="44"/>
      <c r="T14" s="77" t="s">
        <v>58</v>
      </c>
      <c r="U14" s="75">
        <f>SUM(U7:U12)</f>
        <v>0</v>
      </c>
      <c r="V14" s="29">
        <f>COUNTIF(V7:V12,"ok")</f>
        <v>0</v>
      </c>
    </row>
    <row r="15" spans="1:22" s="29" customFormat="1" ht="15.95" customHeight="1" x14ac:dyDescent="0.25">
      <c r="A15" s="42"/>
      <c r="B15" s="45" t="s">
        <v>68</v>
      </c>
      <c r="C15" s="45" t="s">
        <v>57</v>
      </c>
      <c r="D15" s="46"/>
      <c r="E15" s="45" t="s">
        <v>69</v>
      </c>
      <c r="F15" s="47"/>
      <c r="G15" s="57" t="s">
        <v>71</v>
      </c>
      <c r="H15" s="58"/>
      <c r="I15" s="38"/>
      <c r="J15" s="38"/>
      <c r="K15" s="38"/>
      <c r="L15" s="38"/>
      <c r="M15" s="38"/>
      <c r="N15" s="38"/>
      <c r="O15" s="38"/>
      <c r="P15" s="38"/>
      <c r="Q15" s="38"/>
      <c r="R15" s="38"/>
    </row>
    <row r="16" spans="1:22" s="42" customFormat="1" ht="8.1" customHeight="1" x14ac:dyDescent="0.25"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</row>
    <row r="17" spans="1:21" s="29" customFormat="1" ht="21.2" customHeight="1" x14ac:dyDescent="0.25">
      <c r="A17" s="42"/>
      <c r="B17" s="38"/>
      <c r="C17" s="38"/>
      <c r="D17" s="38"/>
      <c r="E17" s="38"/>
      <c r="F17" s="38"/>
      <c r="G17" s="38"/>
      <c r="H17" s="167" t="s">
        <v>58</v>
      </c>
      <c r="I17" s="168"/>
      <c r="J17" s="169"/>
      <c r="K17" s="154" t="s">
        <v>77</v>
      </c>
      <c r="L17" s="155"/>
      <c r="M17" s="156"/>
      <c r="N17" s="146" t="s">
        <v>59</v>
      </c>
      <c r="O17" s="146"/>
      <c r="P17" s="146"/>
      <c r="Q17" s="147"/>
      <c r="R17" s="26"/>
    </row>
    <row r="18" spans="1:21" s="29" customFormat="1" ht="15.95" customHeight="1" x14ac:dyDescent="0.25">
      <c r="A18" s="42"/>
      <c r="B18" s="161" t="s">
        <v>60</v>
      </c>
      <c r="C18" s="162"/>
      <c r="D18" s="162"/>
      <c r="E18" s="162"/>
      <c r="F18" s="162"/>
      <c r="G18" s="163"/>
      <c r="H18" s="161"/>
      <c r="I18" s="162"/>
      <c r="J18" s="163"/>
      <c r="K18" s="148"/>
      <c r="L18" s="149"/>
      <c r="M18" s="150"/>
      <c r="N18" s="142" t="str">
        <f>IF(U14&gt;=6,IF(V14&gt;=6,U18,U19),U19)</f>
        <v>INAPTE EQUIPIER VSR</v>
      </c>
      <c r="O18" s="142"/>
      <c r="P18" s="142"/>
      <c r="Q18" s="143"/>
      <c r="R18" s="81"/>
      <c r="U18" s="29" t="s">
        <v>61</v>
      </c>
    </row>
    <row r="19" spans="1:21" s="29" customFormat="1" ht="15.95" customHeight="1" x14ac:dyDescent="0.25">
      <c r="A19" s="42"/>
      <c r="B19" s="164"/>
      <c r="C19" s="165"/>
      <c r="D19" s="165"/>
      <c r="E19" s="165"/>
      <c r="F19" s="165"/>
      <c r="G19" s="166"/>
      <c r="H19" s="164"/>
      <c r="I19" s="165"/>
      <c r="J19" s="166"/>
      <c r="K19" s="151"/>
      <c r="L19" s="152"/>
      <c r="M19" s="153"/>
      <c r="N19" s="144"/>
      <c r="O19" s="144"/>
      <c r="P19" s="144"/>
      <c r="Q19" s="145"/>
      <c r="R19" s="81"/>
      <c r="U19" s="29" t="s">
        <v>62</v>
      </c>
    </row>
    <row r="20" spans="1:21" s="42" customFormat="1" ht="8.1" customHeight="1" thickBot="1" x14ac:dyDescent="0.3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73"/>
      <c r="O20" s="73"/>
      <c r="P20" s="73"/>
      <c r="Q20" s="49"/>
      <c r="R20" s="49"/>
    </row>
    <row r="21" spans="1:21" s="29" customFormat="1" ht="20.100000000000001" customHeight="1" x14ac:dyDescent="0.25">
      <c r="A21" s="42"/>
      <c r="B21" s="170" t="s">
        <v>78</v>
      </c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85"/>
      <c r="R21" s="79"/>
    </row>
    <row r="22" spans="1:21" s="29" customFormat="1" ht="20.100000000000001" customHeight="1" x14ac:dyDescent="0.25">
      <c r="A22" s="42"/>
      <c r="B22" s="172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86"/>
      <c r="R22" s="79"/>
    </row>
    <row r="23" spans="1:21" s="29" customFormat="1" ht="20.100000000000001" customHeight="1" thickBot="1" x14ac:dyDescent="0.3">
      <c r="A23" s="42"/>
      <c r="B23" s="174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87"/>
      <c r="R23" s="79"/>
    </row>
    <row r="24" spans="1:21" s="29" customFormat="1" ht="8.1" customHeight="1" x14ac:dyDescent="0.25">
      <c r="A24" s="42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</row>
    <row r="25" spans="1:21" s="29" customFormat="1" ht="15.95" customHeight="1" x14ac:dyDescent="0.25">
      <c r="A25" s="42"/>
      <c r="B25" s="50" t="s">
        <v>63</v>
      </c>
      <c r="C25" s="179" t="str">
        <f>+CANDIDAT!$D$4</f>
        <v>Equipier SECOURS ROUTIER</v>
      </c>
      <c r="D25" s="179"/>
      <c r="E25" s="179"/>
      <c r="F25" s="51" t="s">
        <v>64</v>
      </c>
      <c r="G25" s="179" t="str">
        <f>CANDIDAT!$E$7</f>
        <v>Site de CROUEL</v>
      </c>
      <c r="H25" s="179"/>
      <c r="I25" s="179"/>
      <c r="J25" s="179"/>
      <c r="K25" s="179"/>
      <c r="L25" s="179"/>
      <c r="M25" s="50" t="s">
        <v>65</v>
      </c>
      <c r="N25" s="184" t="str">
        <f>"du  "&amp;CANDIDAT!E5&amp;"  au  "&amp;CANDIDAT!E6</f>
        <v>du  10/08/2020  au  14/08/2020</v>
      </c>
      <c r="O25" s="184"/>
      <c r="P25" s="184"/>
      <c r="Q25" s="184"/>
      <c r="R25" s="74"/>
    </row>
    <row r="26" spans="1:21" s="29" customFormat="1" ht="9.9499999999999993" customHeight="1" x14ac:dyDescent="0.25">
      <c r="A26" s="42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</row>
    <row r="27" spans="1:21" s="29" customFormat="1" ht="15" customHeight="1" x14ac:dyDescent="0.25">
      <c r="A27" s="42"/>
      <c r="B27" s="138" t="s">
        <v>89</v>
      </c>
      <c r="C27" s="138"/>
      <c r="D27" s="139"/>
      <c r="E27" s="138" t="s">
        <v>89</v>
      </c>
      <c r="F27" s="138"/>
      <c r="G27" s="139"/>
      <c r="H27" s="180" t="s">
        <v>90</v>
      </c>
      <c r="I27" s="181"/>
      <c r="J27" s="181"/>
      <c r="K27" s="181"/>
      <c r="L27" s="180" t="s">
        <v>74</v>
      </c>
      <c r="M27" s="181"/>
      <c r="N27" s="181"/>
      <c r="O27" s="181"/>
      <c r="P27" s="72"/>
      <c r="Q27" s="38"/>
      <c r="R27" s="38"/>
    </row>
    <row r="28" spans="1:21" s="29" customFormat="1" ht="15.95" customHeight="1" x14ac:dyDescent="0.25">
      <c r="A28" s="42"/>
      <c r="B28" s="182" t="str">
        <f>CANDIDAT!$C$11&amp;""&amp;CANDIDAT!$D$11</f>
        <v>VUCINICDavid</v>
      </c>
      <c r="C28" s="182"/>
      <c r="D28" s="183"/>
      <c r="E28" s="182" t="str">
        <f>CANDIDAT!$C$12&amp;""&amp;CANDIDAT!$D$12</f>
        <v>VENDANGES Noëlle</v>
      </c>
      <c r="F28" s="182"/>
      <c r="G28" s="183"/>
      <c r="H28" s="178" t="str">
        <f>CANDIDAT!$C$13&amp;""&amp;CANDIDAT!$D$13</f>
        <v/>
      </c>
      <c r="I28" s="179"/>
      <c r="J28" s="179"/>
      <c r="K28" s="179"/>
      <c r="L28" s="178" t="str">
        <f>CANDIDAT!$C$31&amp;" "&amp;CANDIDAT!$D$31</f>
        <v xml:space="preserve"> </v>
      </c>
      <c r="M28" s="179"/>
      <c r="N28" s="179"/>
      <c r="O28" s="179"/>
      <c r="P28" s="71"/>
      <c r="Q28" s="39"/>
      <c r="R28" s="39"/>
    </row>
    <row r="29" spans="1:21" s="29" customFormat="1" ht="15.95" customHeight="1" x14ac:dyDescent="0.25">
      <c r="A29" s="42"/>
      <c r="B29" s="136" t="str">
        <f>CANDIDAT!$E$11</f>
        <v>RESPONSABLE PEDAGOGIQUE</v>
      </c>
      <c r="C29" s="136"/>
      <c r="D29" s="137"/>
      <c r="E29" s="136" t="str">
        <f>CANDIDAT!$E$12</f>
        <v>FORMATEUR</v>
      </c>
      <c r="F29" s="136"/>
      <c r="G29" s="137"/>
      <c r="H29" s="176">
        <f>CANDIDAT!$E$13</f>
        <v>0</v>
      </c>
      <c r="I29" s="177"/>
      <c r="J29" s="177"/>
      <c r="K29" s="177"/>
      <c r="L29" s="70"/>
      <c r="M29" s="69"/>
      <c r="N29" s="69"/>
      <c r="O29" s="69"/>
      <c r="P29" s="70"/>
      <c r="Q29" s="38"/>
      <c r="R29" s="38"/>
    </row>
    <row r="30" spans="1:21" s="29" customFormat="1" ht="19.7" customHeight="1" x14ac:dyDescent="0.25">
      <c r="A30" s="42"/>
      <c r="B30" s="54"/>
      <c r="C30" s="54"/>
      <c r="D30" s="55"/>
      <c r="E30" s="56"/>
      <c r="F30" s="55"/>
      <c r="G30" s="55"/>
      <c r="H30" s="56"/>
      <c r="I30" s="55"/>
      <c r="J30" s="55"/>
      <c r="K30" s="55"/>
      <c r="L30" s="56"/>
      <c r="M30" s="55"/>
      <c r="N30" s="55"/>
      <c r="O30" s="55"/>
      <c r="P30" s="56"/>
      <c r="Q30" s="42"/>
      <c r="R30" s="42"/>
    </row>
    <row r="31" spans="1:21" s="29" customFormat="1" ht="6" customHeight="1" x14ac:dyDescent="0.25">
      <c r="A31" s="42"/>
      <c r="B31" s="54"/>
      <c r="C31" s="54"/>
      <c r="D31" s="55"/>
      <c r="E31" s="56"/>
      <c r="F31" s="55"/>
      <c r="G31" s="55"/>
      <c r="H31" s="56"/>
      <c r="I31" s="55"/>
      <c r="J31" s="55"/>
      <c r="K31" s="55"/>
      <c r="L31" s="56"/>
      <c r="M31" s="55"/>
      <c r="N31" s="55"/>
      <c r="O31" s="55"/>
      <c r="P31" s="56"/>
      <c r="Q31" s="42"/>
      <c r="R31" s="42"/>
    </row>
    <row r="32" spans="1:21" s="29" customFormat="1" ht="8.1" customHeight="1" x14ac:dyDescent="0.25">
      <c r="A32" s="42"/>
      <c r="B32" s="38"/>
      <c r="C32" s="38"/>
      <c r="D32" s="38"/>
      <c r="E32" s="52"/>
      <c r="F32" s="53"/>
      <c r="G32" s="53"/>
      <c r="H32" s="52"/>
      <c r="I32" s="38"/>
      <c r="J32" s="38"/>
      <c r="K32" s="38"/>
      <c r="L32" s="52"/>
      <c r="M32" s="38"/>
      <c r="N32" s="38"/>
      <c r="O32" s="38"/>
      <c r="P32" s="52"/>
      <c r="Q32" s="42"/>
      <c r="R32" s="42"/>
    </row>
    <row r="33" spans="1:18" s="29" customFormat="1" ht="15" customHeight="1" x14ac:dyDescent="0.25">
      <c r="A33" s="42"/>
      <c r="B33" s="160" t="s">
        <v>70</v>
      </c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82"/>
    </row>
    <row r="34" spans="1:18" x14ac:dyDescent="0.2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</row>
    <row r="35" spans="1:18" x14ac:dyDescent="0.25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</row>
  </sheetData>
  <mergeCells count="40">
    <mergeCell ref="M1:Q2"/>
    <mergeCell ref="B2:E2"/>
    <mergeCell ref="C4:E4"/>
    <mergeCell ref="B7:C9"/>
    <mergeCell ref="D7:G7"/>
    <mergeCell ref="D8:G8"/>
    <mergeCell ref="D9:G9"/>
    <mergeCell ref="B5:C6"/>
    <mergeCell ref="F5:G5"/>
    <mergeCell ref="D6:F6"/>
    <mergeCell ref="B1:E1"/>
    <mergeCell ref="F1:L2"/>
    <mergeCell ref="B10:C12"/>
    <mergeCell ref="D10:G10"/>
    <mergeCell ref="D11:G11"/>
    <mergeCell ref="D12:G12"/>
    <mergeCell ref="B27:D27"/>
    <mergeCell ref="E27:G27"/>
    <mergeCell ref="B18:G19"/>
    <mergeCell ref="B21:C23"/>
    <mergeCell ref="H27:K27"/>
    <mergeCell ref="L27:O27"/>
    <mergeCell ref="H17:J17"/>
    <mergeCell ref="K17:M17"/>
    <mergeCell ref="N17:Q17"/>
    <mergeCell ref="H18:J19"/>
    <mergeCell ref="K18:M19"/>
    <mergeCell ref="N18:Q19"/>
    <mergeCell ref="D21:Q23"/>
    <mergeCell ref="C25:E25"/>
    <mergeCell ref="G25:L25"/>
    <mergeCell ref="N25:Q25"/>
    <mergeCell ref="B33:Q33"/>
    <mergeCell ref="B28:D28"/>
    <mergeCell ref="E28:G28"/>
    <mergeCell ref="H28:K28"/>
    <mergeCell ref="L28:O28"/>
    <mergeCell ref="B29:D29"/>
    <mergeCell ref="E29:G29"/>
    <mergeCell ref="H29:K29"/>
  </mergeCells>
  <conditionalFormatting sqref="N18:Q19">
    <cfRule type="containsText" dxfId="1" priority="1" operator="containsText" text="INAPTE EQUIPIER VSR">
      <formula>NOT(ISERROR(SEARCH("INAPTE EQUIPIER VSR",N18)))</formula>
    </cfRule>
    <cfRule type="containsText" dxfId="0" priority="2" operator="containsText" text="APTE EQUIPIER VSR">
      <formula>NOT(ISERROR(SEARCH("APTE EQUIPIER VSR",N18)))</formula>
    </cfRule>
  </conditionalFormatting>
  <dataValidations count="1">
    <dataValidation type="list" allowBlank="1" showInputMessage="1" showErrorMessage="1" sqref="H7:R12">
      <formula1>"A,ECA,NA"</formula1>
    </dataValidation>
  </dataValidations>
  <pageMargins left="0.25" right="0.25" top="0.75" bottom="0.75" header="0.3" footer="0.3"/>
  <pageSetup paperSize="9" scale="9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zoomScaleNormal="100" workbookViewId="0">
      <selection activeCell="W30" sqref="W30"/>
    </sheetView>
  </sheetViews>
  <sheetFormatPr baseColWidth="10" defaultColWidth="11.28515625" defaultRowHeight="15" x14ac:dyDescent="0.25"/>
  <cols>
    <col min="1" max="1" width="0.85546875" style="22" customWidth="1"/>
    <col min="2" max="7" width="10.28515625" customWidth="1"/>
    <col min="8" max="17" width="7" customWidth="1"/>
    <col min="18" max="18" width="0.85546875" style="22" customWidth="1"/>
    <col min="20" max="22" width="0" hidden="1" customWidth="1"/>
  </cols>
  <sheetData>
    <row r="1" spans="1:22" ht="15" customHeight="1" x14ac:dyDescent="0.25">
      <c r="B1" s="188" t="s">
        <v>34</v>
      </c>
      <c r="C1" s="188"/>
      <c r="D1" s="188"/>
      <c r="E1" s="188"/>
      <c r="F1" s="140" t="s">
        <v>35</v>
      </c>
      <c r="G1" s="140"/>
      <c r="H1" s="140"/>
      <c r="I1" s="140"/>
      <c r="J1" s="140"/>
      <c r="K1" s="140"/>
      <c r="L1" s="140"/>
      <c r="M1" s="140" t="str">
        <f>+CANDIDAT!C18&amp;" "&amp;CANDIDAT!D18</f>
        <v xml:space="preserve"> </v>
      </c>
      <c r="N1" s="140"/>
      <c r="O1" s="140"/>
      <c r="P1" s="140"/>
      <c r="Q1" s="140"/>
      <c r="R1" s="68"/>
    </row>
    <row r="2" spans="1:22" ht="15" customHeight="1" x14ac:dyDescent="0.25">
      <c r="B2" s="189" t="s">
        <v>36</v>
      </c>
      <c r="C2" s="189"/>
      <c r="D2" s="189"/>
      <c r="E2" s="189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68"/>
    </row>
    <row r="3" spans="1:22" s="22" customFormat="1" ht="8.1" customHeight="1" x14ac:dyDescent="0.25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1:22" s="29" customFormat="1" ht="17.100000000000001" customHeight="1" x14ac:dyDescent="0.25">
      <c r="A4" s="42"/>
      <c r="B4" s="38"/>
      <c r="C4" s="190" t="s">
        <v>37</v>
      </c>
      <c r="D4" s="190"/>
      <c r="E4" s="190"/>
      <c r="F4" s="39"/>
      <c r="G4" s="26"/>
      <c r="H4" s="27" t="s">
        <v>38</v>
      </c>
      <c r="I4" s="28" t="s">
        <v>39</v>
      </c>
      <c r="J4" s="28" t="s">
        <v>40</v>
      </c>
      <c r="K4" s="28" t="s">
        <v>41</v>
      </c>
      <c r="L4" s="28" t="s">
        <v>42</v>
      </c>
      <c r="M4" s="28" t="s">
        <v>43</v>
      </c>
      <c r="N4" s="28" t="s">
        <v>44</v>
      </c>
      <c r="O4" s="28" t="s">
        <v>45</v>
      </c>
      <c r="P4" s="28" t="s">
        <v>46</v>
      </c>
      <c r="Q4" s="28" t="s">
        <v>47</v>
      </c>
      <c r="R4" s="26"/>
    </row>
    <row r="5" spans="1:22" s="29" customFormat="1" ht="19.7" customHeight="1" x14ac:dyDescent="0.25">
      <c r="A5" s="42"/>
      <c r="B5" s="194" t="s">
        <v>72</v>
      </c>
      <c r="C5" s="194"/>
      <c r="D5" s="38"/>
      <c r="E5" s="38"/>
      <c r="F5" s="191" t="s">
        <v>48</v>
      </c>
      <c r="G5" s="192"/>
      <c r="H5" s="30"/>
      <c r="I5" s="30"/>
      <c r="J5" s="30"/>
      <c r="K5" s="31"/>
      <c r="L5" s="31"/>
      <c r="M5" s="31"/>
      <c r="N5" s="31"/>
      <c r="O5" s="31"/>
      <c r="P5" s="31"/>
      <c r="Q5" s="31"/>
      <c r="R5" s="49"/>
    </row>
    <row r="6" spans="1:22" s="29" customFormat="1" ht="19.7" customHeight="1" x14ac:dyDescent="0.25">
      <c r="A6" s="42"/>
      <c r="B6" s="195"/>
      <c r="C6" s="195"/>
      <c r="D6" s="193" t="s">
        <v>49</v>
      </c>
      <c r="E6" s="193"/>
      <c r="F6" s="193"/>
      <c r="G6" s="40" t="s">
        <v>50</v>
      </c>
      <c r="H6" s="32"/>
      <c r="I6" s="32"/>
      <c r="J6" s="32"/>
      <c r="K6" s="32"/>
      <c r="L6" s="32"/>
      <c r="M6" s="32"/>
      <c r="N6" s="32"/>
      <c r="O6" s="32"/>
      <c r="P6" s="32"/>
      <c r="Q6" s="32"/>
      <c r="R6" s="80"/>
    </row>
    <row r="7" spans="1:22" s="29" customFormat="1" ht="20.45" customHeight="1" x14ac:dyDescent="0.25">
      <c r="A7" s="42"/>
      <c r="B7" s="157" t="s">
        <v>67</v>
      </c>
      <c r="C7" s="157"/>
      <c r="D7" s="158" t="s">
        <v>51</v>
      </c>
      <c r="E7" s="158"/>
      <c r="F7" s="158"/>
      <c r="G7" s="159"/>
      <c r="H7" s="33"/>
      <c r="I7" s="33"/>
      <c r="J7" s="33"/>
      <c r="K7" s="33"/>
      <c r="L7" s="33"/>
      <c r="M7" s="33"/>
      <c r="N7" s="33"/>
      <c r="O7" s="33"/>
      <c r="P7" s="33"/>
      <c r="Q7" s="33"/>
      <c r="R7" s="36"/>
      <c r="U7" s="76">
        <f t="shared" ref="U7:U12" si="0">COUNTIF(H7:Q7,"A")</f>
        <v>0</v>
      </c>
      <c r="V7" s="78" t="str">
        <f>+IF(U7&gt;=1,"OK","X")</f>
        <v>X</v>
      </c>
    </row>
    <row r="8" spans="1:22" s="29" customFormat="1" ht="20.45" customHeight="1" x14ac:dyDescent="0.25">
      <c r="A8" s="42"/>
      <c r="B8" s="157"/>
      <c r="C8" s="157"/>
      <c r="D8" s="158" t="s">
        <v>52</v>
      </c>
      <c r="E8" s="158"/>
      <c r="F8" s="158"/>
      <c r="G8" s="159"/>
      <c r="H8" s="33"/>
      <c r="I8" s="33"/>
      <c r="J8" s="33"/>
      <c r="K8" s="33"/>
      <c r="L8" s="33"/>
      <c r="M8" s="33"/>
      <c r="N8" s="33"/>
      <c r="O8" s="33"/>
      <c r="P8" s="33"/>
      <c r="Q8" s="33"/>
      <c r="R8" s="36"/>
      <c r="U8" s="76">
        <f t="shared" si="0"/>
        <v>0</v>
      </c>
      <c r="V8" s="78" t="str">
        <f t="shared" ref="V8:V12" si="1">+IF(U8&gt;=1,"OK","X")</f>
        <v>X</v>
      </c>
    </row>
    <row r="9" spans="1:22" s="29" customFormat="1" ht="20.45" customHeight="1" x14ac:dyDescent="0.25">
      <c r="A9" s="42"/>
      <c r="B9" s="157"/>
      <c r="C9" s="157"/>
      <c r="D9" s="158" t="s">
        <v>53</v>
      </c>
      <c r="E9" s="158"/>
      <c r="F9" s="158"/>
      <c r="G9" s="159"/>
      <c r="H9" s="33"/>
      <c r="I9" s="33"/>
      <c r="J9" s="33"/>
      <c r="K9" s="33"/>
      <c r="L9" s="33"/>
      <c r="M9" s="33"/>
      <c r="N9" s="33"/>
      <c r="O9" s="33"/>
      <c r="P9" s="33"/>
      <c r="Q9" s="33"/>
      <c r="R9" s="36"/>
      <c r="U9" s="76">
        <f t="shared" si="0"/>
        <v>0</v>
      </c>
      <c r="V9" s="78" t="str">
        <f t="shared" si="1"/>
        <v>X</v>
      </c>
    </row>
    <row r="10" spans="1:22" s="29" customFormat="1" ht="20.45" customHeight="1" x14ac:dyDescent="0.25">
      <c r="A10" s="42"/>
      <c r="B10" s="196" t="s">
        <v>24</v>
      </c>
      <c r="C10" s="197"/>
      <c r="D10" s="203" t="s">
        <v>54</v>
      </c>
      <c r="E10" s="204"/>
      <c r="F10" s="204"/>
      <c r="G10" s="205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6"/>
      <c r="U10" s="76">
        <f t="shared" si="0"/>
        <v>0</v>
      </c>
      <c r="V10" s="78" t="str">
        <f t="shared" si="1"/>
        <v>X</v>
      </c>
    </row>
    <row r="11" spans="1:22" s="29" customFormat="1" ht="20.45" customHeight="1" x14ac:dyDescent="0.25">
      <c r="A11" s="42"/>
      <c r="B11" s="198"/>
      <c r="C11" s="199"/>
      <c r="D11" s="206" t="s">
        <v>55</v>
      </c>
      <c r="E11" s="207"/>
      <c r="F11" s="207"/>
      <c r="G11" s="208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6"/>
      <c r="U11" s="76">
        <f t="shared" si="0"/>
        <v>0</v>
      </c>
      <c r="V11" s="78" t="str">
        <f t="shared" si="1"/>
        <v>X</v>
      </c>
    </row>
    <row r="12" spans="1:22" s="29" customFormat="1" ht="20.45" customHeight="1" x14ac:dyDescent="0.25">
      <c r="A12" s="42"/>
      <c r="B12" s="200"/>
      <c r="C12" s="201"/>
      <c r="D12" s="202" t="s">
        <v>25</v>
      </c>
      <c r="E12" s="202"/>
      <c r="F12" s="202"/>
      <c r="G12" s="202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6"/>
      <c r="U12" s="76">
        <f t="shared" si="0"/>
        <v>0</v>
      </c>
      <c r="V12" s="78" t="str">
        <f t="shared" si="1"/>
        <v>X</v>
      </c>
    </row>
    <row r="13" spans="1:22" s="42" customFormat="1" ht="8.1" customHeight="1" x14ac:dyDescent="0.25">
      <c r="B13" s="35"/>
      <c r="C13" s="35"/>
      <c r="D13" s="41"/>
      <c r="E13" s="41"/>
      <c r="F13" s="41"/>
      <c r="G13" s="41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V13" s="78"/>
    </row>
    <row r="14" spans="1:22" s="29" customFormat="1" ht="15.95" customHeight="1" x14ac:dyDescent="0.25">
      <c r="A14" s="42"/>
      <c r="B14" s="45" t="s">
        <v>56</v>
      </c>
      <c r="C14" s="47"/>
      <c r="D14" s="47"/>
      <c r="E14" s="64"/>
      <c r="F14" s="47"/>
      <c r="G14" s="47"/>
      <c r="H14" s="38"/>
      <c r="I14" s="42"/>
      <c r="J14" s="38"/>
      <c r="K14" s="43"/>
      <c r="L14" s="44"/>
      <c r="M14" s="44"/>
      <c r="N14" s="44"/>
      <c r="O14" s="44"/>
      <c r="P14" s="44"/>
      <c r="Q14" s="44"/>
      <c r="R14" s="44"/>
      <c r="T14" s="77" t="s">
        <v>58</v>
      </c>
      <c r="U14" s="75">
        <f>SUM(U7:U12)</f>
        <v>0</v>
      </c>
      <c r="V14" s="29">
        <f>COUNTIF(V7:V12,"ok")</f>
        <v>0</v>
      </c>
    </row>
    <row r="15" spans="1:22" s="29" customFormat="1" ht="15.95" customHeight="1" x14ac:dyDescent="0.25">
      <c r="A15" s="42"/>
      <c r="B15" s="45" t="s">
        <v>68</v>
      </c>
      <c r="C15" s="45" t="s">
        <v>57</v>
      </c>
      <c r="D15" s="46"/>
      <c r="E15" s="45" t="s">
        <v>69</v>
      </c>
      <c r="F15" s="47"/>
      <c r="G15" s="57" t="s">
        <v>71</v>
      </c>
      <c r="H15" s="58"/>
      <c r="I15" s="38"/>
      <c r="J15" s="38"/>
      <c r="K15" s="38"/>
      <c r="L15" s="38"/>
      <c r="M15" s="38"/>
      <c r="N15" s="38"/>
      <c r="O15" s="38"/>
      <c r="P15" s="38"/>
      <c r="Q15" s="38"/>
      <c r="R15" s="38"/>
    </row>
    <row r="16" spans="1:22" s="42" customFormat="1" ht="8.1" customHeight="1" x14ac:dyDescent="0.25"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</row>
    <row r="17" spans="1:21" s="29" customFormat="1" ht="21.2" customHeight="1" x14ac:dyDescent="0.25">
      <c r="A17" s="42"/>
      <c r="B17" s="38"/>
      <c r="C17" s="38"/>
      <c r="D17" s="38"/>
      <c r="E17" s="38"/>
      <c r="F17" s="38"/>
      <c r="G17" s="38"/>
      <c r="H17" s="167" t="s">
        <v>58</v>
      </c>
      <c r="I17" s="168"/>
      <c r="J17" s="169"/>
      <c r="K17" s="154" t="s">
        <v>77</v>
      </c>
      <c r="L17" s="155"/>
      <c r="M17" s="156"/>
      <c r="N17" s="146" t="s">
        <v>59</v>
      </c>
      <c r="O17" s="146"/>
      <c r="P17" s="146"/>
      <c r="Q17" s="147"/>
      <c r="R17" s="26"/>
    </row>
    <row r="18" spans="1:21" s="29" customFormat="1" ht="15.95" customHeight="1" x14ac:dyDescent="0.25">
      <c r="A18" s="42"/>
      <c r="B18" s="161" t="s">
        <v>60</v>
      </c>
      <c r="C18" s="162"/>
      <c r="D18" s="162"/>
      <c r="E18" s="162"/>
      <c r="F18" s="162"/>
      <c r="G18" s="163"/>
      <c r="H18" s="161"/>
      <c r="I18" s="162"/>
      <c r="J18" s="163"/>
      <c r="K18" s="148"/>
      <c r="L18" s="149"/>
      <c r="M18" s="150"/>
      <c r="N18" s="142" t="str">
        <f>IF(U14&gt;=6,IF(V14&gt;=6,U18,U19),U19)</f>
        <v>INAPTE EQUIPIER VSR</v>
      </c>
      <c r="O18" s="142"/>
      <c r="P18" s="142"/>
      <c r="Q18" s="143"/>
      <c r="R18" s="81"/>
      <c r="U18" s="29" t="s">
        <v>61</v>
      </c>
    </row>
    <row r="19" spans="1:21" s="29" customFormat="1" ht="15.95" customHeight="1" x14ac:dyDescent="0.25">
      <c r="A19" s="42"/>
      <c r="B19" s="164"/>
      <c r="C19" s="165"/>
      <c r="D19" s="165"/>
      <c r="E19" s="165"/>
      <c r="F19" s="165"/>
      <c r="G19" s="166"/>
      <c r="H19" s="164"/>
      <c r="I19" s="165"/>
      <c r="J19" s="166"/>
      <c r="K19" s="151"/>
      <c r="L19" s="152"/>
      <c r="M19" s="153"/>
      <c r="N19" s="144"/>
      <c r="O19" s="144"/>
      <c r="P19" s="144"/>
      <c r="Q19" s="145"/>
      <c r="R19" s="81"/>
      <c r="U19" s="29" t="s">
        <v>62</v>
      </c>
    </row>
    <row r="20" spans="1:21" s="42" customFormat="1" ht="8.1" customHeight="1" thickBot="1" x14ac:dyDescent="0.3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48"/>
      <c r="O20" s="48"/>
      <c r="P20" s="48"/>
      <c r="Q20" s="49"/>
      <c r="R20" s="49"/>
    </row>
    <row r="21" spans="1:21" s="29" customFormat="1" ht="20.100000000000001" customHeight="1" x14ac:dyDescent="0.25">
      <c r="A21" s="42"/>
      <c r="B21" s="170" t="s">
        <v>78</v>
      </c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85"/>
      <c r="R21" s="79"/>
    </row>
    <row r="22" spans="1:21" s="29" customFormat="1" ht="20.100000000000001" customHeight="1" x14ac:dyDescent="0.25">
      <c r="A22" s="42"/>
      <c r="B22" s="172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86"/>
      <c r="R22" s="79"/>
    </row>
    <row r="23" spans="1:21" s="29" customFormat="1" ht="20.100000000000001" customHeight="1" thickBot="1" x14ac:dyDescent="0.3">
      <c r="A23" s="42"/>
      <c r="B23" s="174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87"/>
      <c r="R23" s="79"/>
    </row>
    <row r="24" spans="1:21" s="29" customFormat="1" ht="8.1" customHeight="1" x14ac:dyDescent="0.25">
      <c r="A24" s="42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</row>
    <row r="25" spans="1:21" s="29" customFormat="1" ht="15.95" customHeight="1" x14ac:dyDescent="0.25">
      <c r="A25" s="42"/>
      <c r="B25" s="50" t="s">
        <v>63</v>
      </c>
      <c r="C25" s="179" t="str">
        <f>+CANDIDAT!$D$4</f>
        <v>Equipier SECOURS ROUTIER</v>
      </c>
      <c r="D25" s="179"/>
      <c r="E25" s="179"/>
      <c r="F25" s="51" t="s">
        <v>64</v>
      </c>
      <c r="G25" s="179" t="str">
        <f>CANDIDAT!$E$7</f>
        <v>Site de CROUEL</v>
      </c>
      <c r="H25" s="179"/>
      <c r="I25" s="179"/>
      <c r="J25" s="179"/>
      <c r="K25" s="179"/>
      <c r="L25" s="179"/>
      <c r="M25" s="50" t="s">
        <v>65</v>
      </c>
      <c r="N25" s="184" t="str">
        <f>"du  "&amp;CANDIDAT!E5&amp;"  au  "&amp;CANDIDAT!E6</f>
        <v>du  10/08/2020  au  14/08/2020</v>
      </c>
      <c r="O25" s="184"/>
      <c r="P25" s="184"/>
      <c r="Q25" s="184"/>
      <c r="R25" s="74"/>
    </row>
    <row r="26" spans="1:21" s="29" customFormat="1" ht="9.9499999999999993" customHeight="1" x14ac:dyDescent="0.25">
      <c r="A26" s="42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</row>
    <row r="27" spans="1:21" s="29" customFormat="1" ht="15" customHeight="1" x14ac:dyDescent="0.25">
      <c r="A27" s="42"/>
      <c r="B27" s="138" t="s">
        <v>89</v>
      </c>
      <c r="C27" s="138"/>
      <c r="D27" s="139"/>
      <c r="E27" s="138" t="s">
        <v>89</v>
      </c>
      <c r="F27" s="138"/>
      <c r="G27" s="139"/>
      <c r="H27" s="180" t="s">
        <v>90</v>
      </c>
      <c r="I27" s="181"/>
      <c r="J27" s="181"/>
      <c r="K27" s="181"/>
      <c r="L27" s="180" t="s">
        <v>74</v>
      </c>
      <c r="M27" s="181"/>
      <c r="N27" s="181"/>
      <c r="O27" s="181"/>
      <c r="P27" s="72"/>
      <c r="Q27" s="38"/>
      <c r="R27" s="38"/>
    </row>
    <row r="28" spans="1:21" s="29" customFormat="1" ht="15.95" customHeight="1" x14ac:dyDescent="0.25">
      <c r="A28" s="42"/>
      <c r="B28" s="182" t="str">
        <f>CANDIDAT!$C$11&amp;""&amp;CANDIDAT!$D$11</f>
        <v>VUCINICDavid</v>
      </c>
      <c r="C28" s="182"/>
      <c r="D28" s="183"/>
      <c r="E28" s="182" t="str">
        <f>CANDIDAT!$C$12&amp;""&amp;CANDIDAT!$D$12</f>
        <v>VENDANGES Noëlle</v>
      </c>
      <c r="F28" s="182"/>
      <c r="G28" s="183"/>
      <c r="H28" s="178" t="str">
        <f>CANDIDAT!$C$13&amp;""&amp;CANDIDAT!$D$13</f>
        <v/>
      </c>
      <c r="I28" s="179"/>
      <c r="J28" s="179"/>
      <c r="K28" s="179"/>
      <c r="L28" s="178" t="str">
        <f>CANDIDAT!$C$18&amp;" "&amp;CANDIDAT!$D$18</f>
        <v xml:space="preserve"> </v>
      </c>
      <c r="M28" s="179"/>
      <c r="N28" s="179"/>
      <c r="O28" s="179"/>
      <c r="P28" s="71"/>
      <c r="Q28" s="39"/>
      <c r="R28" s="39"/>
    </row>
    <row r="29" spans="1:21" s="29" customFormat="1" ht="15.95" customHeight="1" x14ac:dyDescent="0.25">
      <c r="A29" s="42"/>
      <c r="B29" s="136" t="str">
        <f>CANDIDAT!$E$11</f>
        <v>RESPONSABLE PEDAGOGIQUE</v>
      </c>
      <c r="C29" s="136"/>
      <c r="D29" s="137"/>
      <c r="E29" s="136" t="str">
        <f>CANDIDAT!$E$12</f>
        <v>FORMATEUR</v>
      </c>
      <c r="F29" s="136"/>
      <c r="G29" s="137"/>
      <c r="H29" s="176">
        <f>CANDIDAT!$E$13</f>
        <v>0</v>
      </c>
      <c r="I29" s="177"/>
      <c r="J29" s="177"/>
      <c r="K29" s="177"/>
      <c r="L29" s="70"/>
      <c r="M29" s="69"/>
      <c r="N29" s="69"/>
      <c r="O29" s="69"/>
      <c r="P29" s="70"/>
      <c r="Q29" s="38"/>
      <c r="R29" s="38"/>
    </row>
    <row r="30" spans="1:21" s="29" customFormat="1" ht="19.7" customHeight="1" x14ac:dyDescent="0.25">
      <c r="A30" s="42"/>
      <c r="B30" s="54"/>
      <c r="C30" s="54"/>
      <c r="D30" s="55"/>
      <c r="E30" s="56"/>
      <c r="F30" s="55"/>
      <c r="G30" s="55"/>
      <c r="H30" s="56"/>
      <c r="I30" s="55"/>
      <c r="J30" s="55"/>
      <c r="K30" s="55"/>
      <c r="L30" s="56"/>
      <c r="M30" s="55"/>
      <c r="N30" s="55"/>
      <c r="O30" s="55"/>
      <c r="P30" s="56"/>
      <c r="Q30" s="42"/>
      <c r="R30" s="42"/>
    </row>
    <row r="31" spans="1:21" s="29" customFormat="1" ht="13.5" customHeight="1" x14ac:dyDescent="0.25">
      <c r="A31" s="42"/>
      <c r="B31" s="54"/>
      <c r="C31" s="54"/>
      <c r="D31" s="55"/>
      <c r="E31" s="56"/>
      <c r="F31" s="55"/>
      <c r="G31" s="55"/>
      <c r="H31" s="56"/>
      <c r="I31" s="55"/>
      <c r="J31" s="55"/>
      <c r="K31" s="55"/>
      <c r="L31" s="56"/>
      <c r="M31" s="55"/>
      <c r="N31" s="55"/>
      <c r="O31" s="55"/>
      <c r="P31" s="56"/>
      <c r="Q31" s="42"/>
      <c r="R31" s="42"/>
    </row>
    <row r="32" spans="1:21" s="29" customFormat="1" ht="1.5" customHeight="1" x14ac:dyDescent="0.25">
      <c r="A32" s="42"/>
      <c r="B32" s="38"/>
      <c r="C32" s="38"/>
      <c r="D32" s="38"/>
      <c r="E32" s="52"/>
      <c r="F32" s="53"/>
      <c r="G32" s="53"/>
      <c r="H32" s="52"/>
      <c r="I32" s="38"/>
      <c r="J32" s="38"/>
      <c r="K32" s="38"/>
      <c r="L32" s="52"/>
      <c r="M32" s="38"/>
      <c r="N32" s="38"/>
      <c r="O32" s="38"/>
      <c r="P32" s="52"/>
      <c r="Q32" s="42"/>
      <c r="R32" s="42"/>
    </row>
    <row r="33" spans="1:18" s="29" customFormat="1" ht="15" customHeight="1" x14ac:dyDescent="0.25">
      <c r="A33" s="42"/>
      <c r="B33" s="160" t="s">
        <v>70</v>
      </c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82"/>
    </row>
    <row r="34" spans="1:18" x14ac:dyDescent="0.2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</row>
    <row r="35" spans="1:18" x14ac:dyDescent="0.25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</row>
  </sheetData>
  <mergeCells count="40">
    <mergeCell ref="D7:G7"/>
    <mergeCell ref="D6:F6"/>
    <mergeCell ref="B5:C6"/>
    <mergeCell ref="F1:L2"/>
    <mergeCell ref="B10:C12"/>
    <mergeCell ref="D12:G12"/>
    <mergeCell ref="D10:G10"/>
    <mergeCell ref="D11:G11"/>
    <mergeCell ref="B33:Q33"/>
    <mergeCell ref="B18:G19"/>
    <mergeCell ref="H18:J19"/>
    <mergeCell ref="H17:J17"/>
    <mergeCell ref="B21:C23"/>
    <mergeCell ref="H29:K29"/>
    <mergeCell ref="H28:K28"/>
    <mergeCell ref="H27:K27"/>
    <mergeCell ref="L28:O28"/>
    <mergeCell ref="L27:O27"/>
    <mergeCell ref="B29:D29"/>
    <mergeCell ref="B28:D28"/>
    <mergeCell ref="E28:G28"/>
    <mergeCell ref="C25:E25"/>
    <mergeCell ref="G25:L25"/>
    <mergeCell ref="N25:Q25"/>
    <mergeCell ref="E29:G29"/>
    <mergeCell ref="E27:G27"/>
    <mergeCell ref="B27:D27"/>
    <mergeCell ref="M1:Q2"/>
    <mergeCell ref="N18:Q19"/>
    <mergeCell ref="N17:Q17"/>
    <mergeCell ref="K18:M19"/>
    <mergeCell ref="K17:M17"/>
    <mergeCell ref="B7:C9"/>
    <mergeCell ref="D8:G8"/>
    <mergeCell ref="D9:G9"/>
    <mergeCell ref="D21:Q23"/>
    <mergeCell ref="B1:E1"/>
    <mergeCell ref="B2:E2"/>
    <mergeCell ref="C4:E4"/>
    <mergeCell ref="F5:G5"/>
  </mergeCells>
  <phoneticPr fontId="12" type="noConversion"/>
  <conditionalFormatting sqref="N18:Q19">
    <cfRule type="containsText" dxfId="27" priority="1" operator="containsText" text="INAPTE EQUIPIER VSR">
      <formula>NOT(ISERROR(SEARCH("INAPTE EQUIPIER VSR",N18)))</formula>
    </cfRule>
    <cfRule type="containsText" dxfId="26" priority="2" operator="containsText" text="APTE EQUIPIER VSR">
      <formula>NOT(ISERROR(SEARCH("APTE EQUIPIER VSR",N18)))</formula>
    </cfRule>
  </conditionalFormatting>
  <dataValidations count="1">
    <dataValidation type="list" allowBlank="1" showInputMessage="1" showErrorMessage="1" sqref="H7:R12">
      <formula1>"A,ECA,NA"</formula1>
    </dataValidation>
  </dataValidations>
  <pageMargins left="0.25" right="0.25" top="0.75" bottom="0.75" header="0.3" footer="0.3"/>
  <pageSetup paperSize="9" scale="9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zoomScaleNormal="100" workbookViewId="0">
      <selection activeCell="H28" sqref="H28:K28"/>
    </sheetView>
  </sheetViews>
  <sheetFormatPr baseColWidth="10" defaultColWidth="11.28515625" defaultRowHeight="15" x14ac:dyDescent="0.25"/>
  <cols>
    <col min="1" max="1" width="0.85546875" style="22" customWidth="1"/>
    <col min="2" max="7" width="10.28515625" customWidth="1"/>
    <col min="8" max="17" width="7" customWidth="1"/>
    <col min="18" max="18" width="0.85546875" style="22" customWidth="1"/>
    <col min="20" max="22" width="0" hidden="1" customWidth="1"/>
  </cols>
  <sheetData>
    <row r="1" spans="1:22" ht="15" customHeight="1" x14ac:dyDescent="0.25">
      <c r="B1" s="188" t="s">
        <v>34</v>
      </c>
      <c r="C1" s="188"/>
      <c r="D1" s="188"/>
      <c r="E1" s="188"/>
      <c r="F1" s="140" t="s">
        <v>35</v>
      </c>
      <c r="G1" s="140"/>
      <c r="H1" s="140"/>
      <c r="I1" s="140"/>
      <c r="J1" s="140"/>
      <c r="K1" s="140"/>
      <c r="L1" s="140"/>
      <c r="M1" s="140" t="str">
        <f>+CANDIDAT!C19&amp;" "&amp;CANDIDAT!D19</f>
        <v xml:space="preserve"> </v>
      </c>
      <c r="N1" s="140"/>
      <c r="O1" s="140"/>
      <c r="P1" s="140"/>
      <c r="Q1" s="140"/>
      <c r="R1" s="68"/>
    </row>
    <row r="2" spans="1:22" ht="15" customHeight="1" x14ac:dyDescent="0.25">
      <c r="B2" s="189" t="s">
        <v>36</v>
      </c>
      <c r="C2" s="189"/>
      <c r="D2" s="189"/>
      <c r="E2" s="189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68"/>
    </row>
    <row r="3" spans="1:22" s="22" customFormat="1" ht="8.1" customHeight="1" x14ac:dyDescent="0.25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1:22" s="29" customFormat="1" ht="17.100000000000001" customHeight="1" x14ac:dyDescent="0.25">
      <c r="A4" s="42"/>
      <c r="B4" s="38"/>
      <c r="C4" s="190" t="s">
        <v>37</v>
      </c>
      <c r="D4" s="190"/>
      <c r="E4" s="190"/>
      <c r="F4" s="39"/>
      <c r="G4" s="26"/>
      <c r="H4" s="27" t="s">
        <v>38</v>
      </c>
      <c r="I4" s="28" t="s">
        <v>39</v>
      </c>
      <c r="J4" s="28" t="s">
        <v>40</v>
      </c>
      <c r="K4" s="28" t="s">
        <v>41</v>
      </c>
      <c r="L4" s="28" t="s">
        <v>42</v>
      </c>
      <c r="M4" s="28" t="s">
        <v>43</v>
      </c>
      <c r="N4" s="28" t="s">
        <v>44</v>
      </c>
      <c r="O4" s="28" t="s">
        <v>45</v>
      </c>
      <c r="P4" s="28" t="s">
        <v>46</v>
      </c>
      <c r="Q4" s="28" t="s">
        <v>47</v>
      </c>
      <c r="R4" s="26"/>
    </row>
    <row r="5" spans="1:22" s="29" customFormat="1" ht="19.7" customHeight="1" x14ac:dyDescent="0.25">
      <c r="A5" s="42"/>
      <c r="B5" s="194" t="s">
        <v>72</v>
      </c>
      <c r="C5" s="194"/>
      <c r="D5" s="38"/>
      <c r="E5" s="38"/>
      <c r="F5" s="191" t="s">
        <v>48</v>
      </c>
      <c r="G5" s="192"/>
      <c r="H5" s="30"/>
      <c r="I5" s="30"/>
      <c r="J5" s="30"/>
      <c r="K5" s="31"/>
      <c r="L5" s="31"/>
      <c r="M5" s="31"/>
      <c r="N5" s="31"/>
      <c r="O5" s="31"/>
      <c r="P5" s="31"/>
      <c r="Q5" s="31"/>
      <c r="R5" s="49"/>
    </row>
    <row r="6" spans="1:22" s="29" customFormat="1" ht="19.7" customHeight="1" x14ac:dyDescent="0.25">
      <c r="A6" s="42"/>
      <c r="B6" s="195"/>
      <c r="C6" s="195"/>
      <c r="D6" s="193" t="s">
        <v>49</v>
      </c>
      <c r="E6" s="193"/>
      <c r="F6" s="193"/>
      <c r="G6" s="67" t="s">
        <v>50</v>
      </c>
      <c r="H6" s="32"/>
      <c r="I6" s="32"/>
      <c r="J6" s="32"/>
      <c r="K6" s="32"/>
      <c r="L6" s="32"/>
      <c r="M6" s="32"/>
      <c r="N6" s="32"/>
      <c r="O6" s="32"/>
      <c r="P6" s="32"/>
      <c r="Q6" s="32"/>
      <c r="R6" s="80"/>
    </row>
    <row r="7" spans="1:22" s="29" customFormat="1" ht="20.45" customHeight="1" x14ac:dyDescent="0.25">
      <c r="A7" s="42"/>
      <c r="B7" s="157" t="s">
        <v>67</v>
      </c>
      <c r="C7" s="157"/>
      <c r="D7" s="158" t="s">
        <v>51</v>
      </c>
      <c r="E7" s="158"/>
      <c r="F7" s="158"/>
      <c r="G7" s="159"/>
      <c r="H7" s="33"/>
      <c r="I7" s="33"/>
      <c r="J7" s="33"/>
      <c r="K7" s="33"/>
      <c r="L7" s="33"/>
      <c r="M7" s="33"/>
      <c r="N7" s="33"/>
      <c r="O7" s="33"/>
      <c r="P7" s="33"/>
      <c r="Q7" s="33"/>
      <c r="R7" s="36"/>
      <c r="U7" s="76">
        <f t="shared" ref="U7:U12" si="0">COUNTIF(H7:Q7,"A")</f>
        <v>0</v>
      </c>
      <c r="V7" s="78" t="str">
        <f>+IF(U7&gt;=1,"OK","X")</f>
        <v>X</v>
      </c>
    </row>
    <row r="8" spans="1:22" s="29" customFormat="1" ht="20.45" customHeight="1" x14ac:dyDescent="0.25">
      <c r="A8" s="42"/>
      <c r="B8" s="157"/>
      <c r="C8" s="157"/>
      <c r="D8" s="158" t="s">
        <v>52</v>
      </c>
      <c r="E8" s="158"/>
      <c r="F8" s="158"/>
      <c r="G8" s="159"/>
      <c r="H8" s="33"/>
      <c r="I8" s="33"/>
      <c r="J8" s="33"/>
      <c r="K8" s="33"/>
      <c r="L8" s="33"/>
      <c r="M8" s="33"/>
      <c r="N8" s="33"/>
      <c r="O8" s="33"/>
      <c r="P8" s="33"/>
      <c r="Q8" s="33"/>
      <c r="R8" s="36"/>
      <c r="U8" s="76">
        <f t="shared" si="0"/>
        <v>0</v>
      </c>
      <c r="V8" s="78" t="str">
        <f t="shared" ref="V8:V12" si="1">+IF(U8&gt;=1,"OK","X")</f>
        <v>X</v>
      </c>
    </row>
    <row r="9" spans="1:22" s="29" customFormat="1" ht="20.45" customHeight="1" x14ac:dyDescent="0.25">
      <c r="A9" s="42"/>
      <c r="B9" s="157"/>
      <c r="C9" s="157"/>
      <c r="D9" s="158" t="s">
        <v>53</v>
      </c>
      <c r="E9" s="158"/>
      <c r="F9" s="158"/>
      <c r="G9" s="159"/>
      <c r="H9" s="33"/>
      <c r="I9" s="33"/>
      <c r="J9" s="33"/>
      <c r="K9" s="33"/>
      <c r="L9" s="33"/>
      <c r="M9" s="33"/>
      <c r="N9" s="33"/>
      <c r="O9" s="33"/>
      <c r="P9" s="33"/>
      <c r="Q9" s="33"/>
      <c r="R9" s="36"/>
      <c r="U9" s="76">
        <f t="shared" si="0"/>
        <v>0</v>
      </c>
      <c r="V9" s="78" t="str">
        <f t="shared" si="1"/>
        <v>X</v>
      </c>
    </row>
    <row r="10" spans="1:22" s="29" customFormat="1" ht="20.45" customHeight="1" x14ac:dyDescent="0.25">
      <c r="A10" s="42"/>
      <c r="B10" s="196" t="s">
        <v>24</v>
      </c>
      <c r="C10" s="197"/>
      <c r="D10" s="203" t="s">
        <v>54</v>
      </c>
      <c r="E10" s="204"/>
      <c r="F10" s="204"/>
      <c r="G10" s="205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6"/>
      <c r="U10" s="76">
        <f t="shared" si="0"/>
        <v>0</v>
      </c>
      <c r="V10" s="78" t="str">
        <f t="shared" si="1"/>
        <v>X</v>
      </c>
    </row>
    <row r="11" spans="1:22" s="29" customFormat="1" ht="20.45" customHeight="1" x14ac:dyDescent="0.25">
      <c r="A11" s="42"/>
      <c r="B11" s="198"/>
      <c r="C11" s="199"/>
      <c r="D11" s="206" t="s">
        <v>55</v>
      </c>
      <c r="E11" s="207"/>
      <c r="F11" s="207"/>
      <c r="G11" s="208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6"/>
      <c r="U11" s="76">
        <f t="shared" si="0"/>
        <v>0</v>
      </c>
      <c r="V11" s="78" t="str">
        <f t="shared" si="1"/>
        <v>X</v>
      </c>
    </row>
    <row r="12" spans="1:22" s="29" customFormat="1" ht="20.45" customHeight="1" x14ac:dyDescent="0.25">
      <c r="A12" s="42"/>
      <c r="B12" s="200"/>
      <c r="C12" s="201"/>
      <c r="D12" s="202" t="s">
        <v>25</v>
      </c>
      <c r="E12" s="202"/>
      <c r="F12" s="202"/>
      <c r="G12" s="202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6"/>
      <c r="U12" s="76">
        <f t="shared" si="0"/>
        <v>0</v>
      </c>
      <c r="V12" s="78" t="str">
        <f t="shared" si="1"/>
        <v>X</v>
      </c>
    </row>
    <row r="13" spans="1:22" s="42" customFormat="1" ht="8.1" customHeight="1" x14ac:dyDescent="0.25">
      <c r="B13" s="35"/>
      <c r="C13" s="35"/>
      <c r="D13" s="41"/>
      <c r="E13" s="41"/>
      <c r="F13" s="41"/>
      <c r="G13" s="41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V13" s="78"/>
    </row>
    <row r="14" spans="1:22" s="29" customFormat="1" ht="15.95" customHeight="1" x14ac:dyDescent="0.25">
      <c r="A14" s="42"/>
      <c r="B14" s="45" t="s">
        <v>56</v>
      </c>
      <c r="C14" s="47"/>
      <c r="D14" s="47"/>
      <c r="E14" s="64"/>
      <c r="F14" s="47"/>
      <c r="G14" s="47"/>
      <c r="H14" s="38"/>
      <c r="I14" s="42"/>
      <c r="J14" s="38"/>
      <c r="K14" s="43"/>
      <c r="L14" s="44"/>
      <c r="M14" s="44"/>
      <c r="N14" s="44"/>
      <c r="O14" s="44"/>
      <c r="P14" s="44"/>
      <c r="Q14" s="44"/>
      <c r="R14" s="44"/>
      <c r="T14" s="77" t="s">
        <v>58</v>
      </c>
      <c r="U14" s="75">
        <f>SUM(U7:U12)</f>
        <v>0</v>
      </c>
      <c r="V14" s="29">
        <f>COUNTIF(V7:V12,"ok")</f>
        <v>0</v>
      </c>
    </row>
    <row r="15" spans="1:22" s="29" customFormat="1" ht="15.95" customHeight="1" x14ac:dyDescent="0.25">
      <c r="A15" s="42"/>
      <c r="B15" s="45" t="s">
        <v>68</v>
      </c>
      <c r="C15" s="45" t="s">
        <v>57</v>
      </c>
      <c r="D15" s="46"/>
      <c r="E15" s="45" t="s">
        <v>69</v>
      </c>
      <c r="F15" s="47"/>
      <c r="G15" s="57" t="s">
        <v>71</v>
      </c>
      <c r="H15" s="58"/>
      <c r="I15" s="38"/>
      <c r="J15" s="38"/>
      <c r="K15" s="38"/>
      <c r="L15" s="38"/>
      <c r="M15" s="38"/>
      <c r="N15" s="38"/>
      <c r="O15" s="38"/>
      <c r="P15" s="38"/>
      <c r="Q15" s="38"/>
      <c r="R15" s="38"/>
    </row>
    <row r="16" spans="1:22" s="42" customFormat="1" ht="8.1" customHeight="1" x14ac:dyDescent="0.25"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</row>
    <row r="17" spans="1:21" s="29" customFormat="1" ht="21.2" customHeight="1" x14ac:dyDescent="0.25">
      <c r="A17" s="42"/>
      <c r="B17" s="38"/>
      <c r="C17" s="38"/>
      <c r="D17" s="38"/>
      <c r="E17" s="38"/>
      <c r="F17" s="38"/>
      <c r="G17" s="38"/>
      <c r="H17" s="167" t="s">
        <v>58</v>
      </c>
      <c r="I17" s="168"/>
      <c r="J17" s="169"/>
      <c r="K17" s="154" t="s">
        <v>77</v>
      </c>
      <c r="L17" s="155"/>
      <c r="M17" s="156"/>
      <c r="N17" s="146" t="s">
        <v>59</v>
      </c>
      <c r="O17" s="146"/>
      <c r="P17" s="146"/>
      <c r="Q17" s="147"/>
      <c r="R17" s="26"/>
    </row>
    <row r="18" spans="1:21" s="29" customFormat="1" ht="15.95" customHeight="1" x14ac:dyDescent="0.25">
      <c r="A18" s="42"/>
      <c r="B18" s="161" t="s">
        <v>60</v>
      </c>
      <c r="C18" s="162"/>
      <c r="D18" s="162"/>
      <c r="E18" s="162"/>
      <c r="F18" s="162"/>
      <c r="G18" s="163"/>
      <c r="H18" s="161"/>
      <c r="I18" s="162"/>
      <c r="J18" s="163"/>
      <c r="K18" s="148"/>
      <c r="L18" s="149"/>
      <c r="M18" s="150"/>
      <c r="N18" s="142" t="str">
        <f>IF(U14&gt;=6,IF(V14&gt;=6,U18,U19),U19)</f>
        <v>INAPTE EQUIPIER VSR</v>
      </c>
      <c r="O18" s="142"/>
      <c r="P18" s="142"/>
      <c r="Q18" s="143"/>
      <c r="R18" s="81"/>
      <c r="U18" s="29" t="s">
        <v>61</v>
      </c>
    </row>
    <row r="19" spans="1:21" s="29" customFormat="1" ht="15.95" customHeight="1" x14ac:dyDescent="0.25">
      <c r="A19" s="42"/>
      <c r="B19" s="164"/>
      <c r="C19" s="165"/>
      <c r="D19" s="165"/>
      <c r="E19" s="165"/>
      <c r="F19" s="165"/>
      <c r="G19" s="166"/>
      <c r="H19" s="164"/>
      <c r="I19" s="165"/>
      <c r="J19" s="166"/>
      <c r="K19" s="151"/>
      <c r="L19" s="152"/>
      <c r="M19" s="153"/>
      <c r="N19" s="144"/>
      <c r="O19" s="144"/>
      <c r="P19" s="144"/>
      <c r="Q19" s="145"/>
      <c r="R19" s="81"/>
      <c r="U19" s="29" t="s">
        <v>62</v>
      </c>
    </row>
    <row r="20" spans="1:21" s="42" customFormat="1" ht="8.1" customHeight="1" thickBot="1" x14ac:dyDescent="0.3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73"/>
      <c r="O20" s="73"/>
      <c r="P20" s="73"/>
      <c r="Q20" s="49"/>
      <c r="R20" s="49"/>
    </row>
    <row r="21" spans="1:21" s="29" customFormat="1" ht="20.100000000000001" customHeight="1" x14ac:dyDescent="0.25">
      <c r="A21" s="42"/>
      <c r="B21" s="170" t="s">
        <v>78</v>
      </c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85"/>
      <c r="R21" s="79"/>
    </row>
    <row r="22" spans="1:21" s="29" customFormat="1" ht="20.100000000000001" customHeight="1" x14ac:dyDescent="0.25">
      <c r="A22" s="42"/>
      <c r="B22" s="172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86"/>
      <c r="R22" s="79"/>
    </row>
    <row r="23" spans="1:21" s="29" customFormat="1" ht="20.100000000000001" customHeight="1" thickBot="1" x14ac:dyDescent="0.3">
      <c r="A23" s="42"/>
      <c r="B23" s="174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87"/>
      <c r="R23" s="79"/>
    </row>
    <row r="24" spans="1:21" s="29" customFormat="1" ht="8.1" customHeight="1" x14ac:dyDescent="0.25">
      <c r="A24" s="42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</row>
    <row r="25" spans="1:21" s="29" customFormat="1" ht="15.95" customHeight="1" x14ac:dyDescent="0.25">
      <c r="A25" s="42"/>
      <c r="B25" s="50" t="s">
        <v>63</v>
      </c>
      <c r="C25" s="179" t="str">
        <f>+CANDIDAT!$D$4</f>
        <v>Equipier SECOURS ROUTIER</v>
      </c>
      <c r="D25" s="179"/>
      <c r="E25" s="179"/>
      <c r="F25" s="51" t="s">
        <v>64</v>
      </c>
      <c r="G25" s="179" t="str">
        <f>CANDIDAT!$E$7</f>
        <v>Site de CROUEL</v>
      </c>
      <c r="H25" s="179"/>
      <c r="I25" s="179"/>
      <c r="J25" s="179"/>
      <c r="K25" s="179"/>
      <c r="L25" s="179"/>
      <c r="M25" s="50" t="s">
        <v>65</v>
      </c>
      <c r="N25" s="184" t="str">
        <f>"du  "&amp;CANDIDAT!E5&amp;"  au  "&amp;CANDIDAT!E6</f>
        <v>du  10/08/2020  au  14/08/2020</v>
      </c>
      <c r="O25" s="184"/>
      <c r="P25" s="184"/>
      <c r="Q25" s="184"/>
      <c r="R25" s="74"/>
    </row>
    <row r="26" spans="1:21" s="29" customFormat="1" ht="9.9499999999999993" customHeight="1" x14ac:dyDescent="0.25">
      <c r="A26" s="42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</row>
    <row r="27" spans="1:21" s="29" customFormat="1" ht="15" customHeight="1" x14ac:dyDescent="0.25">
      <c r="A27" s="42"/>
      <c r="B27" s="138" t="s">
        <v>89</v>
      </c>
      <c r="C27" s="138"/>
      <c r="D27" s="139"/>
      <c r="E27" s="138" t="s">
        <v>89</v>
      </c>
      <c r="F27" s="138"/>
      <c r="G27" s="139"/>
      <c r="H27" s="180" t="s">
        <v>90</v>
      </c>
      <c r="I27" s="181"/>
      <c r="J27" s="181"/>
      <c r="K27" s="181"/>
      <c r="L27" s="180" t="s">
        <v>74</v>
      </c>
      <c r="M27" s="181"/>
      <c r="N27" s="181"/>
      <c r="O27" s="181"/>
      <c r="P27" s="72"/>
      <c r="Q27" s="38"/>
      <c r="R27" s="38"/>
    </row>
    <row r="28" spans="1:21" s="29" customFormat="1" ht="15.95" customHeight="1" x14ac:dyDescent="0.25">
      <c r="A28" s="42"/>
      <c r="B28" s="182" t="str">
        <f>CANDIDAT!$C$11&amp;""&amp;CANDIDAT!$D$11</f>
        <v>VUCINICDavid</v>
      </c>
      <c r="C28" s="182"/>
      <c r="D28" s="183"/>
      <c r="E28" s="182" t="str">
        <f>CANDIDAT!$C$12&amp;""&amp;CANDIDAT!$D$12</f>
        <v>VENDANGES Noëlle</v>
      </c>
      <c r="F28" s="182"/>
      <c r="G28" s="183"/>
      <c r="H28" s="178" t="str">
        <f>CANDIDAT!$C$13&amp;""&amp;CANDIDAT!$D$13</f>
        <v/>
      </c>
      <c r="I28" s="179"/>
      <c r="J28" s="179"/>
      <c r="K28" s="179"/>
      <c r="L28" s="178" t="str">
        <f>CANDIDAT!$C$19&amp;" "&amp;CANDIDAT!$D$19</f>
        <v xml:space="preserve"> </v>
      </c>
      <c r="M28" s="179"/>
      <c r="N28" s="179"/>
      <c r="O28" s="179"/>
      <c r="P28" s="71"/>
      <c r="Q28" s="39"/>
      <c r="R28" s="39"/>
    </row>
    <row r="29" spans="1:21" s="29" customFormat="1" ht="15.95" customHeight="1" x14ac:dyDescent="0.25">
      <c r="A29" s="42"/>
      <c r="B29" s="136" t="str">
        <f>CANDIDAT!$E$11</f>
        <v>RESPONSABLE PEDAGOGIQUE</v>
      </c>
      <c r="C29" s="136"/>
      <c r="D29" s="137"/>
      <c r="E29" s="136" t="str">
        <f>CANDIDAT!$E$12</f>
        <v>FORMATEUR</v>
      </c>
      <c r="F29" s="136"/>
      <c r="G29" s="137"/>
      <c r="H29" s="176">
        <f>CANDIDAT!$E$13</f>
        <v>0</v>
      </c>
      <c r="I29" s="177"/>
      <c r="J29" s="177"/>
      <c r="K29" s="177"/>
      <c r="L29" s="70"/>
      <c r="M29" s="69"/>
      <c r="N29" s="69"/>
      <c r="O29" s="69"/>
      <c r="P29" s="70"/>
      <c r="Q29" s="38"/>
      <c r="R29" s="38"/>
    </row>
    <row r="30" spans="1:21" s="29" customFormat="1" ht="18.75" customHeight="1" x14ac:dyDescent="0.25">
      <c r="A30" s="42"/>
      <c r="B30" s="54"/>
      <c r="C30" s="54"/>
      <c r="D30" s="55"/>
      <c r="E30" s="56"/>
      <c r="F30" s="55"/>
      <c r="G30" s="55"/>
      <c r="H30" s="56"/>
      <c r="I30" s="55"/>
      <c r="J30" s="55"/>
      <c r="K30" s="55"/>
      <c r="L30" s="56"/>
      <c r="M30" s="55"/>
      <c r="N30" s="55"/>
      <c r="O30" s="55"/>
      <c r="P30" s="56"/>
      <c r="Q30" s="42"/>
      <c r="R30" s="42"/>
    </row>
    <row r="31" spans="1:21" s="29" customFormat="1" ht="19.5" hidden="1" customHeight="1" x14ac:dyDescent="0.25">
      <c r="A31" s="42"/>
      <c r="B31" s="54"/>
      <c r="C31" s="54"/>
      <c r="D31" s="55"/>
      <c r="E31" s="56"/>
      <c r="F31" s="55"/>
      <c r="G31" s="55"/>
      <c r="H31" s="56"/>
      <c r="I31" s="55"/>
      <c r="J31" s="55"/>
      <c r="K31" s="55"/>
      <c r="L31" s="56"/>
      <c r="M31" s="55"/>
      <c r="N31" s="55"/>
      <c r="O31" s="55"/>
      <c r="P31" s="56"/>
      <c r="Q31" s="42"/>
      <c r="R31" s="42"/>
    </row>
    <row r="32" spans="1:21" s="29" customFormat="1" ht="6" customHeight="1" x14ac:dyDescent="0.25">
      <c r="A32" s="42"/>
      <c r="B32" s="38"/>
      <c r="C32" s="38"/>
      <c r="D32" s="38"/>
      <c r="E32" s="52"/>
      <c r="F32" s="53"/>
      <c r="G32" s="53"/>
      <c r="H32" s="52"/>
      <c r="I32" s="38"/>
      <c r="J32" s="38"/>
      <c r="K32" s="38"/>
      <c r="L32" s="52"/>
      <c r="M32" s="38"/>
      <c r="N32" s="38"/>
      <c r="O32" s="38"/>
      <c r="P32" s="52"/>
      <c r="Q32" s="42"/>
      <c r="R32" s="42"/>
    </row>
    <row r="33" spans="1:18" s="29" customFormat="1" ht="15" customHeight="1" x14ac:dyDescent="0.25">
      <c r="A33" s="42"/>
      <c r="B33" s="160" t="s">
        <v>70</v>
      </c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82"/>
    </row>
    <row r="34" spans="1:18" x14ac:dyDescent="0.2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</row>
    <row r="35" spans="1:18" x14ac:dyDescent="0.25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</row>
  </sheetData>
  <mergeCells count="40">
    <mergeCell ref="M1:Q2"/>
    <mergeCell ref="B2:E2"/>
    <mergeCell ref="C4:E4"/>
    <mergeCell ref="B7:C9"/>
    <mergeCell ref="D7:G7"/>
    <mergeCell ref="D8:G8"/>
    <mergeCell ref="D9:G9"/>
    <mergeCell ref="B5:C6"/>
    <mergeCell ref="F5:G5"/>
    <mergeCell ref="D6:F6"/>
    <mergeCell ref="B1:E1"/>
    <mergeCell ref="F1:L2"/>
    <mergeCell ref="B10:C12"/>
    <mergeCell ref="D10:G10"/>
    <mergeCell ref="D11:G11"/>
    <mergeCell ref="D12:G12"/>
    <mergeCell ref="L27:O27"/>
    <mergeCell ref="H17:J17"/>
    <mergeCell ref="K17:M17"/>
    <mergeCell ref="N17:Q17"/>
    <mergeCell ref="B18:G19"/>
    <mergeCell ref="H18:J19"/>
    <mergeCell ref="K18:M19"/>
    <mergeCell ref="N18:Q19"/>
    <mergeCell ref="B33:Q33"/>
    <mergeCell ref="B21:C23"/>
    <mergeCell ref="D21:Q23"/>
    <mergeCell ref="B28:D28"/>
    <mergeCell ref="E28:G28"/>
    <mergeCell ref="H28:K28"/>
    <mergeCell ref="L28:O28"/>
    <mergeCell ref="B29:D29"/>
    <mergeCell ref="E29:G29"/>
    <mergeCell ref="H29:K29"/>
    <mergeCell ref="C25:E25"/>
    <mergeCell ref="G25:L25"/>
    <mergeCell ref="N25:Q25"/>
    <mergeCell ref="B27:D27"/>
    <mergeCell ref="E27:G27"/>
    <mergeCell ref="H27:K27"/>
  </mergeCells>
  <conditionalFormatting sqref="N18:Q19">
    <cfRule type="containsText" dxfId="25" priority="1" operator="containsText" text="INAPTE EQUIPIER VSR">
      <formula>NOT(ISERROR(SEARCH("INAPTE EQUIPIER VSR",N18)))</formula>
    </cfRule>
    <cfRule type="containsText" dxfId="24" priority="2" operator="containsText" text="APTE EQUIPIER VSR">
      <formula>NOT(ISERROR(SEARCH("APTE EQUIPIER VSR",N18)))</formula>
    </cfRule>
  </conditionalFormatting>
  <dataValidations count="1">
    <dataValidation type="list" allowBlank="1" showInputMessage="1" showErrorMessage="1" sqref="H7:R12">
      <formula1>"A,ECA,NA"</formula1>
    </dataValidation>
  </dataValidations>
  <pageMargins left="0.25" right="0.25" top="0.75" bottom="0.75" header="0.3" footer="0.3"/>
  <pageSetup paperSize="9" scale="9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zoomScaleNormal="100" workbookViewId="0">
      <selection activeCell="B36" sqref="B36"/>
    </sheetView>
  </sheetViews>
  <sheetFormatPr baseColWidth="10" defaultColWidth="11.28515625" defaultRowHeight="15" x14ac:dyDescent="0.25"/>
  <cols>
    <col min="1" max="1" width="0.85546875" style="22" customWidth="1"/>
    <col min="2" max="7" width="10.28515625" customWidth="1"/>
    <col min="8" max="17" width="7" customWidth="1"/>
    <col min="18" max="18" width="0.85546875" style="22" customWidth="1"/>
    <col min="20" max="22" width="0" hidden="1" customWidth="1"/>
  </cols>
  <sheetData>
    <row r="1" spans="1:22" ht="15" customHeight="1" x14ac:dyDescent="0.25">
      <c r="B1" s="188" t="s">
        <v>34</v>
      </c>
      <c r="C1" s="188"/>
      <c r="D1" s="188"/>
      <c r="E1" s="188"/>
      <c r="F1" s="140" t="s">
        <v>35</v>
      </c>
      <c r="G1" s="140"/>
      <c r="H1" s="140"/>
      <c r="I1" s="140"/>
      <c r="J1" s="140"/>
      <c r="K1" s="140"/>
      <c r="L1" s="140"/>
      <c r="M1" s="140" t="str">
        <f>+CANDIDAT!C20&amp;" "&amp;CANDIDAT!D20</f>
        <v xml:space="preserve"> </v>
      </c>
      <c r="N1" s="140"/>
      <c r="O1" s="140"/>
      <c r="P1" s="140"/>
      <c r="Q1" s="140"/>
      <c r="R1" s="68"/>
    </row>
    <row r="2" spans="1:22" ht="15" customHeight="1" x14ac:dyDescent="0.25">
      <c r="B2" s="189" t="s">
        <v>36</v>
      </c>
      <c r="C2" s="189"/>
      <c r="D2" s="189"/>
      <c r="E2" s="189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68"/>
    </row>
    <row r="3" spans="1:22" s="22" customFormat="1" ht="8.1" customHeight="1" x14ac:dyDescent="0.25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1:22" s="29" customFormat="1" ht="17.100000000000001" customHeight="1" x14ac:dyDescent="0.25">
      <c r="A4" s="42"/>
      <c r="B4" s="38"/>
      <c r="C4" s="190" t="s">
        <v>37</v>
      </c>
      <c r="D4" s="190"/>
      <c r="E4" s="190"/>
      <c r="F4" s="39"/>
      <c r="G4" s="26"/>
      <c r="H4" s="27" t="s">
        <v>38</v>
      </c>
      <c r="I4" s="28" t="s">
        <v>39</v>
      </c>
      <c r="J4" s="28" t="s">
        <v>40</v>
      </c>
      <c r="K4" s="28" t="s">
        <v>41</v>
      </c>
      <c r="L4" s="28" t="s">
        <v>42</v>
      </c>
      <c r="M4" s="28" t="s">
        <v>43</v>
      </c>
      <c r="N4" s="28" t="s">
        <v>44</v>
      </c>
      <c r="O4" s="28" t="s">
        <v>45</v>
      </c>
      <c r="P4" s="28" t="s">
        <v>46</v>
      </c>
      <c r="Q4" s="28" t="s">
        <v>47</v>
      </c>
      <c r="R4" s="26"/>
    </row>
    <row r="5" spans="1:22" s="29" customFormat="1" ht="19.7" customHeight="1" x14ac:dyDescent="0.25">
      <c r="A5" s="42"/>
      <c r="B5" s="194" t="s">
        <v>72</v>
      </c>
      <c r="C5" s="194"/>
      <c r="D5" s="38"/>
      <c r="E5" s="38"/>
      <c r="F5" s="191" t="s">
        <v>48</v>
      </c>
      <c r="G5" s="192"/>
      <c r="H5" s="30"/>
      <c r="I5" s="30"/>
      <c r="J5" s="30"/>
      <c r="K5" s="31"/>
      <c r="L5" s="31"/>
      <c r="M5" s="31"/>
      <c r="N5" s="31"/>
      <c r="O5" s="31"/>
      <c r="P5" s="31"/>
      <c r="Q5" s="31"/>
      <c r="R5" s="49"/>
    </row>
    <row r="6" spans="1:22" s="29" customFormat="1" ht="19.7" customHeight="1" x14ac:dyDescent="0.25">
      <c r="A6" s="42"/>
      <c r="B6" s="195"/>
      <c r="C6" s="195"/>
      <c r="D6" s="193" t="s">
        <v>49</v>
      </c>
      <c r="E6" s="193"/>
      <c r="F6" s="193"/>
      <c r="G6" s="67" t="s">
        <v>50</v>
      </c>
      <c r="H6" s="32"/>
      <c r="I6" s="32"/>
      <c r="J6" s="32"/>
      <c r="K6" s="32"/>
      <c r="L6" s="32"/>
      <c r="M6" s="32"/>
      <c r="N6" s="32"/>
      <c r="O6" s="32"/>
      <c r="P6" s="32"/>
      <c r="Q6" s="32"/>
      <c r="R6" s="80"/>
    </row>
    <row r="7" spans="1:22" s="29" customFormat="1" ht="20.45" customHeight="1" x14ac:dyDescent="0.25">
      <c r="A7" s="42"/>
      <c r="B7" s="157" t="s">
        <v>67</v>
      </c>
      <c r="C7" s="157"/>
      <c r="D7" s="158" t="s">
        <v>51</v>
      </c>
      <c r="E7" s="158"/>
      <c r="F7" s="158"/>
      <c r="G7" s="159"/>
      <c r="H7" s="33"/>
      <c r="I7" s="33"/>
      <c r="J7" s="33"/>
      <c r="K7" s="33"/>
      <c r="L7" s="33"/>
      <c r="M7" s="33"/>
      <c r="N7" s="33"/>
      <c r="O7" s="33"/>
      <c r="P7" s="33"/>
      <c r="Q7" s="33"/>
      <c r="R7" s="36"/>
      <c r="U7" s="76">
        <f t="shared" ref="U7:U12" si="0">COUNTIF(H7:Q7,"A")</f>
        <v>0</v>
      </c>
      <c r="V7" s="78" t="str">
        <f>+IF(U7&gt;=1,"OK","X")</f>
        <v>X</v>
      </c>
    </row>
    <row r="8" spans="1:22" s="29" customFormat="1" ht="20.45" customHeight="1" x14ac:dyDescent="0.25">
      <c r="A8" s="42"/>
      <c r="B8" s="157"/>
      <c r="C8" s="157"/>
      <c r="D8" s="158" t="s">
        <v>52</v>
      </c>
      <c r="E8" s="158"/>
      <c r="F8" s="158"/>
      <c r="G8" s="159"/>
      <c r="H8" s="33"/>
      <c r="I8" s="33"/>
      <c r="J8" s="33"/>
      <c r="K8" s="33"/>
      <c r="L8" s="33"/>
      <c r="M8" s="33"/>
      <c r="N8" s="33"/>
      <c r="O8" s="33"/>
      <c r="P8" s="33"/>
      <c r="Q8" s="33"/>
      <c r="R8" s="36"/>
      <c r="U8" s="76">
        <f t="shared" si="0"/>
        <v>0</v>
      </c>
      <c r="V8" s="78" t="str">
        <f t="shared" ref="V8:V12" si="1">+IF(U8&gt;=1,"OK","X")</f>
        <v>X</v>
      </c>
    </row>
    <row r="9" spans="1:22" s="29" customFormat="1" ht="20.45" customHeight="1" x14ac:dyDescent="0.25">
      <c r="A9" s="42"/>
      <c r="B9" s="157"/>
      <c r="C9" s="157"/>
      <c r="D9" s="158" t="s">
        <v>53</v>
      </c>
      <c r="E9" s="158"/>
      <c r="F9" s="158"/>
      <c r="G9" s="159"/>
      <c r="H9" s="33"/>
      <c r="I9" s="33"/>
      <c r="J9" s="33"/>
      <c r="K9" s="33"/>
      <c r="L9" s="33"/>
      <c r="M9" s="33"/>
      <c r="N9" s="33"/>
      <c r="O9" s="33"/>
      <c r="P9" s="33"/>
      <c r="Q9" s="33"/>
      <c r="R9" s="36"/>
      <c r="U9" s="76">
        <f t="shared" si="0"/>
        <v>0</v>
      </c>
      <c r="V9" s="78" t="str">
        <f t="shared" si="1"/>
        <v>X</v>
      </c>
    </row>
    <row r="10" spans="1:22" s="29" customFormat="1" ht="20.45" customHeight="1" x14ac:dyDescent="0.25">
      <c r="A10" s="42"/>
      <c r="B10" s="196" t="s">
        <v>24</v>
      </c>
      <c r="C10" s="197"/>
      <c r="D10" s="203" t="s">
        <v>54</v>
      </c>
      <c r="E10" s="204"/>
      <c r="F10" s="204"/>
      <c r="G10" s="205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6"/>
      <c r="U10" s="76">
        <f t="shared" si="0"/>
        <v>0</v>
      </c>
      <c r="V10" s="78" t="str">
        <f t="shared" si="1"/>
        <v>X</v>
      </c>
    </row>
    <row r="11" spans="1:22" s="29" customFormat="1" ht="20.45" customHeight="1" x14ac:dyDescent="0.25">
      <c r="A11" s="42"/>
      <c r="B11" s="198"/>
      <c r="C11" s="199"/>
      <c r="D11" s="206" t="s">
        <v>55</v>
      </c>
      <c r="E11" s="207"/>
      <c r="F11" s="207"/>
      <c r="G11" s="208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6"/>
      <c r="U11" s="76">
        <f t="shared" si="0"/>
        <v>0</v>
      </c>
      <c r="V11" s="78" t="str">
        <f t="shared" si="1"/>
        <v>X</v>
      </c>
    </row>
    <row r="12" spans="1:22" s="29" customFormat="1" ht="20.45" customHeight="1" x14ac:dyDescent="0.25">
      <c r="A12" s="42"/>
      <c r="B12" s="200"/>
      <c r="C12" s="201"/>
      <c r="D12" s="202" t="s">
        <v>25</v>
      </c>
      <c r="E12" s="202"/>
      <c r="F12" s="202"/>
      <c r="G12" s="202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6"/>
      <c r="U12" s="76">
        <f t="shared" si="0"/>
        <v>0</v>
      </c>
      <c r="V12" s="78" t="str">
        <f t="shared" si="1"/>
        <v>X</v>
      </c>
    </row>
    <row r="13" spans="1:22" s="42" customFormat="1" ht="8.1" customHeight="1" x14ac:dyDescent="0.25">
      <c r="B13" s="35"/>
      <c r="C13" s="35"/>
      <c r="D13" s="41"/>
      <c r="E13" s="41"/>
      <c r="F13" s="41"/>
      <c r="G13" s="41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V13" s="78"/>
    </row>
    <row r="14" spans="1:22" s="29" customFormat="1" ht="15.95" customHeight="1" x14ac:dyDescent="0.25">
      <c r="A14" s="42"/>
      <c r="B14" s="45" t="s">
        <v>56</v>
      </c>
      <c r="C14" s="47"/>
      <c r="D14" s="47"/>
      <c r="E14" s="64"/>
      <c r="F14" s="47"/>
      <c r="G14" s="47"/>
      <c r="H14" s="38"/>
      <c r="I14" s="42"/>
      <c r="J14" s="38"/>
      <c r="K14" s="43"/>
      <c r="L14" s="44"/>
      <c r="M14" s="44"/>
      <c r="N14" s="44"/>
      <c r="O14" s="44"/>
      <c r="P14" s="44"/>
      <c r="Q14" s="44"/>
      <c r="R14" s="44"/>
      <c r="T14" s="77" t="s">
        <v>58</v>
      </c>
      <c r="U14" s="75">
        <f>SUM(U7:U12)</f>
        <v>0</v>
      </c>
      <c r="V14" s="29">
        <f>COUNTIF(V7:V12,"ok")</f>
        <v>0</v>
      </c>
    </row>
    <row r="15" spans="1:22" s="29" customFormat="1" ht="15.95" customHeight="1" x14ac:dyDescent="0.25">
      <c r="A15" s="42"/>
      <c r="B15" s="45" t="s">
        <v>68</v>
      </c>
      <c r="C15" s="45" t="s">
        <v>57</v>
      </c>
      <c r="D15" s="46"/>
      <c r="E15" s="45" t="s">
        <v>69</v>
      </c>
      <c r="F15" s="47"/>
      <c r="G15" s="57" t="s">
        <v>71</v>
      </c>
      <c r="H15" s="58"/>
      <c r="I15" s="38"/>
      <c r="J15" s="38"/>
      <c r="K15" s="38"/>
      <c r="L15" s="38"/>
      <c r="M15" s="38"/>
      <c r="N15" s="38"/>
      <c r="O15" s="38"/>
      <c r="P15" s="38"/>
      <c r="Q15" s="38"/>
      <c r="R15" s="38"/>
    </row>
    <row r="16" spans="1:22" s="42" customFormat="1" ht="8.1" customHeight="1" x14ac:dyDescent="0.25"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</row>
    <row r="17" spans="1:21" s="29" customFormat="1" ht="21.2" customHeight="1" x14ac:dyDescent="0.25">
      <c r="A17" s="42"/>
      <c r="B17" s="38"/>
      <c r="C17" s="38"/>
      <c r="D17" s="38"/>
      <c r="E17" s="38"/>
      <c r="F17" s="38"/>
      <c r="G17" s="38"/>
      <c r="H17" s="167" t="s">
        <v>58</v>
      </c>
      <c r="I17" s="168"/>
      <c r="J17" s="169"/>
      <c r="K17" s="154" t="s">
        <v>77</v>
      </c>
      <c r="L17" s="155"/>
      <c r="M17" s="156"/>
      <c r="N17" s="146" t="s">
        <v>59</v>
      </c>
      <c r="O17" s="146"/>
      <c r="P17" s="146"/>
      <c r="Q17" s="147"/>
      <c r="R17" s="26"/>
    </row>
    <row r="18" spans="1:21" s="29" customFormat="1" ht="15.95" customHeight="1" x14ac:dyDescent="0.25">
      <c r="A18" s="42"/>
      <c r="B18" s="161" t="s">
        <v>60</v>
      </c>
      <c r="C18" s="162"/>
      <c r="D18" s="162"/>
      <c r="E18" s="162"/>
      <c r="F18" s="162"/>
      <c r="G18" s="163"/>
      <c r="H18" s="161"/>
      <c r="I18" s="162"/>
      <c r="J18" s="163"/>
      <c r="K18" s="148"/>
      <c r="L18" s="149"/>
      <c r="M18" s="150"/>
      <c r="N18" s="142" t="str">
        <f>IF(U14&gt;=6,IF(V14&gt;=6,U18,U19),U19)</f>
        <v>INAPTE EQUIPIER VSR</v>
      </c>
      <c r="O18" s="142"/>
      <c r="P18" s="142"/>
      <c r="Q18" s="143"/>
      <c r="R18" s="81"/>
      <c r="U18" s="29" t="s">
        <v>61</v>
      </c>
    </row>
    <row r="19" spans="1:21" s="29" customFormat="1" ht="15.95" customHeight="1" x14ac:dyDescent="0.25">
      <c r="A19" s="42"/>
      <c r="B19" s="164"/>
      <c r="C19" s="165"/>
      <c r="D19" s="165"/>
      <c r="E19" s="165"/>
      <c r="F19" s="165"/>
      <c r="G19" s="166"/>
      <c r="H19" s="164"/>
      <c r="I19" s="165"/>
      <c r="J19" s="166"/>
      <c r="K19" s="151"/>
      <c r="L19" s="152"/>
      <c r="M19" s="153"/>
      <c r="N19" s="144"/>
      <c r="O19" s="144"/>
      <c r="P19" s="144"/>
      <c r="Q19" s="145"/>
      <c r="R19" s="81"/>
      <c r="U19" s="29" t="s">
        <v>62</v>
      </c>
    </row>
    <row r="20" spans="1:21" s="42" customFormat="1" ht="8.1" customHeight="1" thickBot="1" x14ac:dyDescent="0.3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73"/>
      <c r="O20" s="73"/>
      <c r="P20" s="73"/>
      <c r="Q20" s="49"/>
      <c r="R20" s="49"/>
    </row>
    <row r="21" spans="1:21" s="29" customFormat="1" ht="20.100000000000001" customHeight="1" x14ac:dyDescent="0.25">
      <c r="A21" s="42"/>
      <c r="B21" s="170" t="s">
        <v>78</v>
      </c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85"/>
      <c r="R21" s="79"/>
    </row>
    <row r="22" spans="1:21" s="29" customFormat="1" ht="20.100000000000001" customHeight="1" x14ac:dyDescent="0.25">
      <c r="A22" s="42"/>
      <c r="B22" s="172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86"/>
      <c r="R22" s="79"/>
    </row>
    <row r="23" spans="1:21" s="29" customFormat="1" ht="20.100000000000001" customHeight="1" thickBot="1" x14ac:dyDescent="0.3">
      <c r="A23" s="42"/>
      <c r="B23" s="174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87"/>
      <c r="R23" s="79"/>
    </row>
    <row r="24" spans="1:21" s="29" customFormat="1" ht="8.1" customHeight="1" x14ac:dyDescent="0.25">
      <c r="A24" s="42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</row>
    <row r="25" spans="1:21" s="29" customFormat="1" ht="15.95" customHeight="1" x14ac:dyDescent="0.25">
      <c r="A25" s="42"/>
      <c r="B25" s="50" t="s">
        <v>63</v>
      </c>
      <c r="C25" s="179" t="str">
        <f>+CANDIDAT!$D$4</f>
        <v>Equipier SECOURS ROUTIER</v>
      </c>
      <c r="D25" s="179"/>
      <c r="E25" s="179"/>
      <c r="F25" s="51" t="s">
        <v>64</v>
      </c>
      <c r="G25" s="179" t="str">
        <f>CANDIDAT!$E$7</f>
        <v>Site de CROUEL</v>
      </c>
      <c r="H25" s="179"/>
      <c r="I25" s="179"/>
      <c r="J25" s="179"/>
      <c r="K25" s="179"/>
      <c r="L25" s="179"/>
      <c r="M25" s="50" t="s">
        <v>65</v>
      </c>
      <c r="N25" s="184" t="str">
        <f>"du  "&amp;CANDIDAT!E5&amp;"  au  "&amp;CANDIDAT!E6</f>
        <v>du  10/08/2020  au  14/08/2020</v>
      </c>
      <c r="O25" s="184"/>
      <c r="P25" s="184"/>
      <c r="Q25" s="184"/>
      <c r="R25" s="74"/>
    </row>
    <row r="26" spans="1:21" s="29" customFormat="1" ht="9.9499999999999993" customHeight="1" x14ac:dyDescent="0.25">
      <c r="A26" s="42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</row>
    <row r="27" spans="1:21" s="29" customFormat="1" ht="15" customHeight="1" x14ac:dyDescent="0.25">
      <c r="A27" s="42"/>
      <c r="B27" s="138" t="s">
        <v>89</v>
      </c>
      <c r="C27" s="138"/>
      <c r="D27" s="139"/>
      <c r="E27" s="138" t="s">
        <v>89</v>
      </c>
      <c r="F27" s="138"/>
      <c r="G27" s="139"/>
      <c r="H27" s="180" t="s">
        <v>90</v>
      </c>
      <c r="I27" s="181"/>
      <c r="J27" s="181"/>
      <c r="K27" s="181"/>
      <c r="L27" s="180" t="s">
        <v>74</v>
      </c>
      <c r="M27" s="181"/>
      <c r="N27" s="181"/>
      <c r="O27" s="181"/>
      <c r="P27" s="72"/>
      <c r="Q27" s="38"/>
      <c r="R27" s="38"/>
    </row>
    <row r="28" spans="1:21" s="29" customFormat="1" ht="15.95" customHeight="1" x14ac:dyDescent="0.25">
      <c r="A28" s="42"/>
      <c r="B28" s="182" t="str">
        <f>CANDIDAT!$C$11&amp;""&amp;CANDIDAT!$D$11</f>
        <v>VUCINICDavid</v>
      </c>
      <c r="C28" s="182"/>
      <c r="D28" s="183"/>
      <c r="E28" s="182" t="str">
        <f>CANDIDAT!$C$12&amp;""&amp;CANDIDAT!$D$12</f>
        <v>VENDANGES Noëlle</v>
      </c>
      <c r="F28" s="182"/>
      <c r="G28" s="183"/>
      <c r="H28" s="178" t="str">
        <f>CANDIDAT!$C$13&amp;""&amp;CANDIDAT!$D$13</f>
        <v/>
      </c>
      <c r="I28" s="179"/>
      <c r="J28" s="179"/>
      <c r="K28" s="179"/>
      <c r="L28" s="178" t="str">
        <f>CANDIDAT!$C$20&amp;" "&amp;CANDIDAT!$D$20</f>
        <v xml:space="preserve"> </v>
      </c>
      <c r="M28" s="179"/>
      <c r="N28" s="179"/>
      <c r="O28" s="179"/>
      <c r="P28" s="71"/>
      <c r="Q28" s="39"/>
      <c r="R28" s="39"/>
    </row>
    <row r="29" spans="1:21" s="29" customFormat="1" ht="15.95" customHeight="1" x14ac:dyDescent="0.25">
      <c r="A29" s="42"/>
      <c r="B29" s="136" t="str">
        <f>CANDIDAT!$E$11</f>
        <v>RESPONSABLE PEDAGOGIQUE</v>
      </c>
      <c r="C29" s="136"/>
      <c r="D29" s="137"/>
      <c r="E29" s="136" t="str">
        <f>CANDIDAT!$E$12</f>
        <v>FORMATEUR</v>
      </c>
      <c r="F29" s="136"/>
      <c r="G29" s="137"/>
      <c r="H29" s="176">
        <f>CANDIDAT!$E$13</f>
        <v>0</v>
      </c>
      <c r="I29" s="177"/>
      <c r="J29" s="177"/>
      <c r="K29" s="177"/>
      <c r="L29" s="70"/>
      <c r="M29" s="69"/>
      <c r="N29" s="69"/>
      <c r="O29" s="69"/>
      <c r="P29" s="70"/>
      <c r="Q29" s="38"/>
      <c r="R29" s="38"/>
    </row>
    <row r="30" spans="1:21" s="29" customFormat="1" ht="19.7" customHeight="1" x14ac:dyDescent="0.25">
      <c r="A30" s="42"/>
      <c r="B30" s="54"/>
      <c r="C30" s="54"/>
      <c r="D30" s="55"/>
      <c r="E30" s="56"/>
      <c r="F30" s="55"/>
      <c r="G30" s="55"/>
      <c r="H30" s="56"/>
      <c r="I30" s="55"/>
      <c r="J30" s="55"/>
      <c r="K30" s="55"/>
      <c r="L30" s="56"/>
      <c r="M30" s="55"/>
      <c r="N30" s="55"/>
      <c r="O30" s="55"/>
      <c r="P30" s="56"/>
      <c r="Q30" s="42"/>
      <c r="R30" s="42"/>
    </row>
    <row r="31" spans="1:21" s="29" customFormat="1" ht="0.75" customHeight="1" x14ac:dyDescent="0.25">
      <c r="A31" s="42"/>
      <c r="B31" s="54"/>
      <c r="C31" s="54"/>
      <c r="D31" s="55"/>
      <c r="E31" s="56"/>
      <c r="F31" s="55"/>
      <c r="G31" s="55"/>
      <c r="H31" s="56"/>
      <c r="I31" s="55"/>
      <c r="J31" s="55"/>
      <c r="K31" s="55"/>
      <c r="L31" s="56"/>
      <c r="M31" s="55"/>
      <c r="N31" s="55"/>
      <c r="O31" s="55"/>
      <c r="P31" s="56"/>
      <c r="Q31" s="42"/>
      <c r="R31" s="42"/>
    </row>
    <row r="32" spans="1:21" s="29" customFormat="1" ht="7.5" hidden="1" customHeight="1" x14ac:dyDescent="0.25">
      <c r="A32" s="42"/>
      <c r="B32" s="38"/>
      <c r="C32" s="38"/>
      <c r="D32" s="38"/>
      <c r="E32" s="52"/>
      <c r="F32" s="53"/>
      <c r="G32" s="53"/>
      <c r="H32" s="52"/>
      <c r="I32" s="38"/>
      <c r="J32" s="38"/>
      <c r="K32" s="38"/>
      <c r="L32" s="52"/>
      <c r="M32" s="38"/>
      <c r="N32" s="38"/>
      <c r="O32" s="38"/>
      <c r="P32" s="52"/>
      <c r="Q32" s="42"/>
      <c r="R32" s="42"/>
    </row>
    <row r="33" spans="1:18" s="29" customFormat="1" ht="15" customHeight="1" x14ac:dyDescent="0.25">
      <c r="A33" s="42"/>
      <c r="B33" s="160" t="s">
        <v>70</v>
      </c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82"/>
    </row>
    <row r="34" spans="1:18" x14ac:dyDescent="0.2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</row>
    <row r="35" spans="1:18" x14ac:dyDescent="0.25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</row>
  </sheetData>
  <mergeCells count="40">
    <mergeCell ref="M1:Q2"/>
    <mergeCell ref="B2:E2"/>
    <mergeCell ref="C4:E4"/>
    <mergeCell ref="B7:C9"/>
    <mergeCell ref="D7:G7"/>
    <mergeCell ref="D8:G8"/>
    <mergeCell ref="D9:G9"/>
    <mergeCell ref="B5:C6"/>
    <mergeCell ref="F5:G5"/>
    <mergeCell ref="D6:F6"/>
    <mergeCell ref="B1:E1"/>
    <mergeCell ref="F1:L2"/>
    <mergeCell ref="B10:C12"/>
    <mergeCell ref="D10:G10"/>
    <mergeCell ref="D11:G11"/>
    <mergeCell ref="D12:G12"/>
    <mergeCell ref="L27:O27"/>
    <mergeCell ref="H17:J17"/>
    <mergeCell ref="K17:M17"/>
    <mergeCell ref="N17:Q17"/>
    <mergeCell ref="B18:G19"/>
    <mergeCell ref="H18:J19"/>
    <mergeCell ref="K18:M19"/>
    <mergeCell ref="N18:Q19"/>
    <mergeCell ref="B33:Q33"/>
    <mergeCell ref="B21:C23"/>
    <mergeCell ref="D21:Q23"/>
    <mergeCell ref="B28:D28"/>
    <mergeCell ref="E28:G28"/>
    <mergeCell ref="H28:K28"/>
    <mergeCell ref="L28:O28"/>
    <mergeCell ref="B29:D29"/>
    <mergeCell ref="E29:G29"/>
    <mergeCell ref="H29:K29"/>
    <mergeCell ref="C25:E25"/>
    <mergeCell ref="G25:L25"/>
    <mergeCell ref="N25:Q25"/>
    <mergeCell ref="B27:D27"/>
    <mergeCell ref="E27:G27"/>
    <mergeCell ref="H27:K27"/>
  </mergeCells>
  <conditionalFormatting sqref="N18:Q19">
    <cfRule type="containsText" dxfId="23" priority="1" operator="containsText" text="INAPTE EQUIPIER VSR">
      <formula>NOT(ISERROR(SEARCH("INAPTE EQUIPIER VSR",N18)))</formula>
    </cfRule>
    <cfRule type="containsText" dxfId="22" priority="2" operator="containsText" text="APTE EQUIPIER VSR">
      <formula>NOT(ISERROR(SEARCH("APTE EQUIPIER VSR",N18)))</formula>
    </cfRule>
  </conditionalFormatting>
  <dataValidations count="1">
    <dataValidation type="list" allowBlank="1" showInputMessage="1" showErrorMessage="1" sqref="H7:R12">
      <formula1>"A,ECA,NA"</formula1>
    </dataValidation>
  </dataValidations>
  <pageMargins left="0.25" right="0.25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topLeftCell="A4" zoomScaleNormal="100" workbookViewId="0">
      <selection activeCell="H27" sqref="H27:K27"/>
    </sheetView>
  </sheetViews>
  <sheetFormatPr baseColWidth="10" defaultColWidth="11.28515625" defaultRowHeight="15" x14ac:dyDescent="0.25"/>
  <cols>
    <col min="1" max="1" width="0.85546875" style="22" customWidth="1"/>
    <col min="2" max="7" width="10.28515625" customWidth="1"/>
    <col min="8" max="17" width="7" customWidth="1"/>
    <col min="18" max="18" width="0.85546875" style="22" customWidth="1"/>
    <col min="20" max="22" width="0" hidden="1" customWidth="1"/>
  </cols>
  <sheetData>
    <row r="1" spans="1:22" ht="15" customHeight="1" x14ac:dyDescent="0.25">
      <c r="B1" s="188" t="s">
        <v>34</v>
      </c>
      <c r="C1" s="188"/>
      <c r="D1" s="188"/>
      <c r="E1" s="188"/>
      <c r="F1" s="140" t="s">
        <v>35</v>
      </c>
      <c r="G1" s="140"/>
      <c r="H1" s="140"/>
      <c r="I1" s="140"/>
      <c r="J1" s="140"/>
      <c r="K1" s="140"/>
      <c r="L1" s="140"/>
      <c r="M1" s="140" t="str">
        <f>+CANDIDAT!C21&amp;" "&amp;CANDIDAT!D21</f>
        <v xml:space="preserve"> </v>
      </c>
      <c r="N1" s="140"/>
      <c r="O1" s="140"/>
      <c r="P1" s="140"/>
      <c r="Q1" s="140"/>
      <c r="R1" s="68"/>
    </row>
    <row r="2" spans="1:22" ht="15" customHeight="1" x14ac:dyDescent="0.25">
      <c r="B2" s="189" t="s">
        <v>36</v>
      </c>
      <c r="C2" s="189"/>
      <c r="D2" s="189"/>
      <c r="E2" s="189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68"/>
    </row>
    <row r="3" spans="1:22" s="22" customFormat="1" ht="8.1" customHeight="1" x14ac:dyDescent="0.25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1:22" s="29" customFormat="1" ht="17.100000000000001" customHeight="1" x14ac:dyDescent="0.25">
      <c r="A4" s="42"/>
      <c r="B4" s="38"/>
      <c r="C4" s="190" t="s">
        <v>37</v>
      </c>
      <c r="D4" s="190"/>
      <c r="E4" s="190"/>
      <c r="F4" s="39"/>
      <c r="G4" s="26"/>
      <c r="H4" s="27" t="s">
        <v>38</v>
      </c>
      <c r="I4" s="28" t="s">
        <v>39</v>
      </c>
      <c r="J4" s="28" t="s">
        <v>40</v>
      </c>
      <c r="K4" s="28" t="s">
        <v>41</v>
      </c>
      <c r="L4" s="28" t="s">
        <v>42</v>
      </c>
      <c r="M4" s="28" t="s">
        <v>43</v>
      </c>
      <c r="N4" s="28" t="s">
        <v>44</v>
      </c>
      <c r="O4" s="28" t="s">
        <v>45</v>
      </c>
      <c r="P4" s="28" t="s">
        <v>46</v>
      </c>
      <c r="Q4" s="28" t="s">
        <v>47</v>
      </c>
      <c r="R4" s="26"/>
    </row>
    <row r="5" spans="1:22" s="29" customFormat="1" ht="19.7" customHeight="1" x14ac:dyDescent="0.25">
      <c r="A5" s="42"/>
      <c r="B5" s="194" t="s">
        <v>72</v>
      </c>
      <c r="C5" s="194"/>
      <c r="D5" s="38"/>
      <c r="E5" s="38"/>
      <c r="F5" s="191" t="s">
        <v>48</v>
      </c>
      <c r="G5" s="192"/>
      <c r="H5" s="30"/>
      <c r="I5" s="30"/>
      <c r="J5" s="30"/>
      <c r="K5" s="31"/>
      <c r="L5" s="31"/>
      <c r="M5" s="31"/>
      <c r="N5" s="31"/>
      <c r="O5" s="31"/>
      <c r="P5" s="31"/>
      <c r="Q5" s="31"/>
      <c r="R5" s="49"/>
    </row>
    <row r="6" spans="1:22" s="29" customFormat="1" ht="19.7" customHeight="1" x14ac:dyDescent="0.25">
      <c r="A6" s="42"/>
      <c r="B6" s="195"/>
      <c r="C6" s="195"/>
      <c r="D6" s="193" t="s">
        <v>49</v>
      </c>
      <c r="E6" s="193"/>
      <c r="F6" s="193"/>
      <c r="G6" s="67" t="s">
        <v>50</v>
      </c>
      <c r="H6" s="32"/>
      <c r="I6" s="32"/>
      <c r="J6" s="32"/>
      <c r="K6" s="32"/>
      <c r="L6" s="32"/>
      <c r="M6" s="32"/>
      <c r="N6" s="32"/>
      <c r="O6" s="32"/>
      <c r="P6" s="32"/>
      <c r="Q6" s="32"/>
      <c r="R6" s="80"/>
    </row>
    <row r="7" spans="1:22" s="29" customFormat="1" ht="20.45" customHeight="1" x14ac:dyDescent="0.25">
      <c r="A7" s="42"/>
      <c r="B7" s="157" t="s">
        <v>67</v>
      </c>
      <c r="C7" s="157"/>
      <c r="D7" s="158" t="s">
        <v>51</v>
      </c>
      <c r="E7" s="158"/>
      <c r="F7" s="158"/>
      <c r="G7" s="159"/>
      <c r="H7" s="33"/>
      <c r="I7" s="33"/>
      <c r="J7" s="33"/>
      <c r="K7" s="33"/>
      <c r="L7" s="33"/>
      <c r="M7" s="33"/>
      <c r="N7" s="33"/>
      <c r="O7" s="33"/>
      <c r="P7" s="33"/>
      <c r="Q7" s="33"/>
      <c r="R7" s="36"/>
      <c r="U7" s="76">
        <f t="shared" ref="U7:U12" si="0">COUNTIF(H7:Q7,"A")</f>
        <v>0</v>
      </c>
      <c r="V7" s="78" t="str">
        <f>+IF(U7&gt;=1,"OK","X")</f>
        <v>X</v>
      </c>
    </row>
    <row r="8" spans="1:22" s="29" customFormat="1" ht="20.45" customHeight="1" x14ac:dyDescent="0.25">
      <c r="A8" s="42"/>
      <c r="B8" s="157"/>
      <c r="C8" s="157"/>
      <c r="D8" s="158" t="s">
        <v>52</v>
      </c>
      <c r="E8" s="158"/>
      <c r="F8" s="158"/>
      <c r="G8" s="159"/>
      <c r="H8" s="33"/>
      <c r="I8" s="33"/>
      <c r="J8" s="33"/>
      <c r="K8" s="33"/>
      <c r="L8" s="33"/>
      <c r="M8" s="33"/>
      <c r="N8" s="33"/>
      <c r="O8" s="33"/>
      <c r="P8" s="33"/>
      <c r="Q8" s="33"/>
      <c r="R8" s="36"/>
      <c r="U8" s="76">
        <f t="shared" si="0"/>
        <v>0</v>
      </c>
      <c r="V8" s="78" t="str">
        <f t="shared" ref="V8:V12" si="1">+IF(U8&gt;=1,"OK","X")</f>
        <v>X</v>
      </c>
    </row>
    <row r="9" spans="1:22" s="29" customFormat="1" ht="20.45" customHeight="1" x14ac:dyDescent="0.25">
      <c r="A9" s="42"/>
      <c r="B9" s="157"/>
      <c r="C9" s="157"/>
      <c r="D9" s="158" t="s">
        <v>53</v>
      </c>
      <c r="E9" s="158"/>
      <c r="F9" s="158"/>
      <c r="G9" s="159"/>
      <c r="H9" s="33"/>
      <c r="I9" s="33"/>
      <c r="J9" s="33"/>
      <c r="K9" s="33"/>
      <c r="L9" s="33"/>
      <c r="M9" s="33"/>
      <c r="N9" s="33"/>
      <c r="O9" s="33"/>
      <c r="P9" s="33"/>
      <c r="Q9" s="33"/>
      <c r="R9" s="36"/>
      <c r="U9" s="76">
        <f t="shared" si="0"/>
        <v>0</v>
      </c>
      <c r="V9" s="78" t="str">
        <f t="shared" si="1"/>
        <v>X</v>
      </c>
    </row>
    <row r="10" spans="1:22" s="29" customFormat="1" ht="20.45" customHeight="1" x14ac:dyDescent="0.25">
      <c r="A10" s="42"/>
      <c r="B10" s="196" t="s">
        <v>24</v>
      </c>
      <c r="C10" s="197"/>
      <c r="D10" s="203" t="s">
        <v>54</v>
      </c>
      <c r="E10" s="204"/>
      <c r="F10" s="204"/>
      <c r="G10" s="205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6"/>
      <c r="U10" s="76">
        <f t="shared" si="0"/>
        <v>0</v>
      </c>
      <c r="V10" s="78" t="str">
        <f t="shared" si="1"/>
        <v>X</v>
      </c>
    </row>
    <row r="11" spans="1:22" s="29" customFormat="1" ht="20.45" customHeight="1" x14ac:dyDescent="0.25">
      <c r="A11" s="42"/>
      <c r="B11" s="198"/>
      <c r="C11" s="199"/>
      <c r="D11" s="206" t="s">
        <v>55</v>
      </c>
      <c r="E11" s="207"/>
      <c r="F11" s="207"/>
      <c r="G11" s="208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6"/>
      <c r="U11" s="76">
        <f t="shared" si="0"/>
        <v>0</v>
      </c>
      <c r="V11" s="78" t="str">
        <f t="shared" si="1"/>
        <v>X</v>
      </c>
    </row>
    <row r="12" spans="1:22" s="29" customFormat="1" ht="20.45" customHeight="1" x14ac:dyDescent="0.25">
      <c r="A12" s="42"/>
      <c r="B12" s="200"/>
      <c r="C12" s="201"/>
      <c r="D12" s="202" t="s">
        <v>25</v>
      </c>
      <c r="E12" s="202"/>
      <c r="F12" s="202"/>
      <c r="G12" s="202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6"/>
      <c r="U12" s="76">
        <f t="shared" si="0"/>
        <v>0</v>
      </c>
      <c r="V12" s="78" t="str">
        <f t="shared" si="1"/>
        <v>X</v>
      </c>
    </row>
    <row r="13" spans="1:22" s="42" customFormat="1" ht="8.1" customHeight="1" x14ac:dyDescent="0.25">
      <c r="B13" s="35"/>
      <c r="C13" s="35"/>
      <c r="D13" s="41"/>
      <c r="E13" s="41"/>
      <c r="F13" s="41"/>
      <c r="G13" s="41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V13" s="78"/>
    </row>
    <row r="14" spans="1:22" s="29" customFormat="1" ht="15.95" customHeight="1" x14ac:dyDescent="0.25">
      <c r="A14" s="42"/>
      <c r="B14" s="45" t="s">
        <v>56</v>
      </c>
      <c r="C14" s="47"/>
      <c r="D14" s="47"/>
      <c r="E14" s="64"/>
      <c r="F14" s="47"/>
      <c r="G14" s="47"/>
      <c r="H14" s="38"/>
      <c r="I14" s="42"/>
      <c r="J14" s="38"/>
      <c r="K14" s="43"/>
      <c r="L14" s="44"/>
      <c r="M14" s="44"/>
      <c r="N14" s="44"/>
      <c r="O14" s="44"/>
      <c r="P14" s="44"/>
      <c r="Q14" s="44"/>
      <c r="R14" s="44"/>
      <c r="T14" s="77" t="s">
        <v>58</v>
      </c>
      <c r="U14" s="75">
        <f>SUM(U7:U12)</f>
        <v>0</v>
      </c>
      <c r="V14" s="29">
        <f>COUNTIF(V7:V12,"ok")</f>
        <v>0</v>
      </c>
    </row>
    <row r="15" spans="1:22" s="29" customFormat="1" ht="15.95" customHeight="1" x14ac:dyDescent="0.25">
      <c r="A15" s="42"/>
      <c r="B15" s="45" t="s">
        <v>68</v>
      </c>
      <c r="C15" s="45" t="s">
        <v>57</v>
      </c>
      <c r="D15" s="46"/>
      <c r="E15" s="45" t="s">
        <v>69</v>
      </c>
      <c r="F15" s="47"/>
      <c r="G15" s="57" t="s">
        <v>71</v>
      </c>
      <c r="H15" s="58"/>
      <c r="I15" s="38"/>
      <c r="J15" s="38"/>
      <c r="K15" s="38"/>
      <c r="L15" s="38"/>
      <c r="M15" s="38"/>
      <c r="N15" s="38"/>
      <c r="O15" s="38"/>
      <c r="P15" s="38"/>
      <c r="Q15" s="38"/>
      <c r="R15" s="38"/>
    </row>
    <row r="16" spans="1:22" s="42" customFormat="1" ht="8.1" customHeight="1" x14ac:dyDescent="0.25"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</row>
    <row r="17" spans="1:21" s="29" customFormat="1" ht="21.2" customHeight="1" x14ac:dyDescent="0.25">
      <c r="A17" s="42"/>
      <c r="B17" s="38"/>
      <c r="C17" s="38"/>
      <c r="D17" s="38"/>
      <c r="E17" s="38"/>
      <c r="F17" s="38"/>
      <c r="G17" s="38"/>
      <c r="H17" s="167" t="s">
        <v>58</v>
      </c>
      <c r="I17" s="168"/>
      <c r="J17" s="169"/>
      <c r="K17" s="154" t="s">
        <v>77</v>
      </c>
      <c r="L17" s="155"/>
      <c r="M17" s="156"/>
      <c r="N17" s="146" t="s">
        <v>59</v>
      </c>
      <c r="O17" s="146"/>
      <c r="P17" s="146"/>
      <c r="Q17" s="147"/>
      <c r="R17" s="26"/>
    </row>
    <row r="18" spans="1:21" s="29" customFormat="1" ht="15.95" customHeight="1" x14ac:dyDescent="0.25">
      <c r="A18" s="42"/>
      <c r="B18" s="161" t="s">
        <v>60</v>
      </c>
      <c r="C18" s="162"/>
      <c r="D18" s="162"/>
      <c r="E18" s="162"/>
      <c r="F18" s="162"/>
      <c r="G18" s="163"/>
      <c r="H18" s="161"/>
      <c r="I18" s="162"/>
      <c r="J18" s="163"/>
      <c r="K18" s="148"/>
      <c r="L18" s="149"/>
      <c r="M18" s="150"/>
      <c r="N18" s="142" t="str">
        <f>IF(U14&gt;=6,IF(V14&gt;=6,U18,U19),U19)</f>
        <v>INAPTE EQUIPIER VSR</v>
      </c>
      <c r="O18" s="142"/>
      <c r="P18" s="142"/>
      <c r="Q18" s="143"/>
      <c r="R18" s="81"/>
      <c r="U18" s="29" t="s">
        <v>61</v>
      </c>
    </row>
    <row r="19" spans="1:21" s="29" customFormat="1" ht="15.95" customHeight="1" x14ac:dyDescent="0.25">
      <c r="A19" s="42"/>
      <c r="B19" s="164"/>
      <c r="C19" s="165"/>
      <c r="D19" s="165"/>
      <c r="E19" s="165"/>
      <c r="F19" s="165"/>
      <c r="G19" s="166"/>
      <c r="H19" s="164"/>
      <c r="I19" s="165"/>
      <c r="J19" s="166"/>
      <c r="K19" s="151"/>
      <c r="L19" s="152"/>
      <c r="M19" s="153"/>
      <c r="N19" s="144"/>
      <c r="O19" s="144"/>
      <c r="P19" s="144"/>
      <c r="Q19" s="145"/>
      <c r="R19" s="81"/>
      <c r="U19" s="29" t="s">
        <v>62</v>
      </c>
    </row>
    <row r="20" spans="1:21" s="42" customFormat="1" ht="8.1" customHeight="1" thickBot="1" x14ac:dyDescent="0.3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73"/>
      <c r="O20" s="73"/>
      <c r="P20" s="73"/>
      <c r="Q20" s="49"/>
      <c r="R20" s="49"/>
    </row>
    <row r="21" spans="1:21" s="29" customFormat="1" ht="20.100000000000001" customHeight="1" x14ac:dyDescent="0.25">
      <c r="A21" s="42"/>
      <c r="B21" s="170" t="s">
        <v>78</v>
      </c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85"/>
      <c r="R21" s="79"/>
    </row>
    <row r="22" spans="1:21" s="29" customFormat="1" ht="20.100000000000001" customHeight="1" x14ac:dyDescent="0.25">
      <c r="A22" s="42"/>
      <c r="B22" s="172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86"/>
      <c r="R22" s="79"/>
    </row>
    <row r="23" spans="1:21" s="29" customFormat="1" ht="20.100000000000001" customHeight="1" thickBot="1" x14ac:dyDescent="0.3">
      <c r="A23" s="42"/>
      <c r="B23" s="174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87"/>
      <c r="R23" s="79"/>
    </row>
    <row r="24" spans="1:21" s="29" customFormat="1" ht="8.1" customHeight="1" x14ac:dyDescent="0.25">
      <c r="A24" s="42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</row>
    <row r="25" spans="1:21" s="29" customFormat="1" ht="15.95" customHeight="1" x14ac:dyDescent="0.25">
      <c r="A25" s="42"/>
      <c r="B25" s="50" t="s">
        <v>63</v>
      </c>
      <c r="C25" s="179" t="str">
        <f>+CANDIDAT!$D$4</f>
        <v>Equipier SECOURS ROUTIER</v>
      </c>
      <c r="D25" s="179"/>
      <c r="E25" s="179"/>
      <c r="F25" s="51" t="s">
        <v>64</v>
      </c>
      <c r="G25" s="179" t="str">
        <f>CANDIDAT!$E$7</f>
        <v>Site de CROUEL</v>
      </c>
      <c r="H25" s="179"/>
      <c r="I25" s="179"/>
      <c r="J25" s="179"/>
      <c r="K25" s="179"/>
      <c r="L25" s="179"/>
      <c r="M25" s="50" t="s">
        <v>65</v>
      </c>
      <c r="N25" s="184" t="str">
        <f>"du  "&amp;CANDIDAT!E5&amp;"  au  "&amp;CANDIDAT!E6</f>
        <v>du  10/08/2020  au  14/08/2020</v>
      </c>
      <c r="O25" s="184"/>
      <c r="P25" s="184"/>
      <c r="Q25" s="184"/>
      <c r="R25" s="74"/>
    </row>
    <row r="26" spans="1:21" s="29" customFormat="1" ht="9.9499999999999993" customHeight="1" x14ac:dyDescent="0.25">
      <c r="A26" s="42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</row>
    <row r="27" spans="1:21" s="29" customFormat="1" ht="15" customHeight="1" x14ac:dyDescent="0.25">
      <c r="A27" s="42"/>
      <c r="B27" s="138" t="s">
        <v>89</v>
      </c>
      <c r="C27" s="138"/>
      <c r="D27" s="139"/>
      <c r="E27" s="138" t="s">
        <v>89</v>
      </c>
      <c r="F27" s="138"/>
      <c r="G27" s="139"/>
      <c r="H27" s="180" t="s">
        <v>90</v>
      </c>
      <c r="I27" s="181"/>
      <c r="J27" s="181"/>
      <c r="K27" s="181"/>
      <c r="L27" s="180" t="s">
        <v>74</v>
      </c>
      <c r="M27" s="181"/>
      <c r="N27" s="181"/>
      <c r="O27" s="181"/>
      <c r="P27" s="72"/>
      <c r="Q27" s="38"/>
      <c r="R27" s="38"/>
    </row>
    <row r="28" spans="1:21" s="29" customFormat="1" ht="15.95" customHeight="1" x14ac:dyDescent="0.25">
      <c r="A28" s="42"/>
      <c r="B28" s="182" t="str">
        <f>CANDIDAT!$C$11&amp;""&amp;CANDIDAT!$D$11</f>
        <v>VUCINICDavid</v>
      </c>
      <c r="C28" s="182"/>
      <c r="D28" s="183"/>
      <c r="E28" s="182" t="str">
        <f>CANDIDAT!$C$12&amp;""&amp;CANDIDAT!$D$12</f>
        <v>VENDANGES Noëlle</v>
      </c>
      <c r="F28" s="182"/>
      <c r="G28" s="183"/>
      <c r="H28" s="178" t="str">
        <f>CANDIDAT!$C$13&amp;""&amp;CANDIDAT!$D$13</f>
        <v/>
      </c>
      <c r="I28" s="179"/>
      <c r="J28" s="179"/>
      <c r="K28" s="179"/>
      <c r="L28" s="178" t="str">
        <f>CANDIDAT!$C$21&amp;" "&amp;CANDIDAT!$D$21</f>
        <v xml:space="preserve"> </v>
      </c>
      <c r="M28" s="179"/>
      <c r="N28" s="179"/>
      <c r="O28" s="179"/>
      <c r="P28" s="71"/>
      <c r="Q28" s="39"/>
      <c r="R28" s="39"/>
    </row>
    <row r="29" spans="1:21" s="29" customFormat="1" ht="15.95" customHeight="1" x14ac:dyDescent="0.25">
      <c r="A29" s="42"/>
      <c r="B29" s="136" t="str">
        <f>CANDIDAT!$E$11</f>
        <v>RESPONSABLE PEDAGOGIQUE</v>
      </c>
      <c r="C29" s="136"/>
      <c r="D29" s="137"/>
      <c r="E29" s="136" t="str">
        <f>CANDIDAT!$E$12</f>
        <v>FORMATEUR</v>
      </c>
      <c r="F29" s="136"/>
      <c r="G29" s="137"/>
      <c r="H29" s="176">
        <f>CANDIDAT!$E$13</f>
        <v>0</v>
      </c>
      <c r="I29" s="177"/>
      <c r="J29" s="177"/>
      <c r="K29" s="177"/>
      <c r="L29" s="70"/>
      <c r="M29" s="69"/>
      <c r="N29" s="69"/>
      <c r="O29" s="69"/>
      <c r="P29" s="70"/>
      <c r="Q29" s="38"/>
      <c r="R29" s="38"/>
    </row>
    <row r="30" spans="1:21" s="29" customFormat="1" ht="18" customHeight="1" x14ac:dyDescent="0.25">
      <c r="A30" s="42"/>
      <c r="B30" s="54"/>
      <c r="C30" s="54"/>
      <c r="D30" s="55"/>
      <c r="E30" s="56"/>
      <c r="F30" s="55"/>
      <c r="G30" s="55"/>
      <c r="H30" s="56"/>
      <c r="I30" s="55"/>
      <c r="J30" s="55"/>
      <c r="K30" s="55"/>
      <c r="L30" s="56"/>
      <c r="M30" s="55"/>
      <c r="N30" s="55"/>
      <c r="O30" s="55"/>
      <c r="P30" s="56"/>
      <c r="Q30" s="42"/>
      <c r="R30" s="42"/>
    </row>
    <row r="31" spans="1:21" s="29" customFormat="1" ht="19.5" hidden="1" customHeight="1" x14ac:dyDescent="0.25">
      <c r="A31" s="42"/>
      <c r="B31" s="54"/>
      <c r="C31" s="54"/>
      <c r="D31" s="55"/>
      <c r="E31" s="56"/>
      <c r="F31" s="55"/>
      <c r="G31" s="55"/>
      <c r="H31" s="56"/>
      <c r="I31" s="55"/>
      <c r="J31" s="55"/>
      <c r="K31" s="55"/>
      <c r="L31" s="56"/>
      <c r="M31" s="55"/>
      <c r="N31" s="55"/>
      <c r="O31" s="55"/>
      <c r="P31" s="56"/>
      <c r="Q31" s="42"/>
      <c r="R31" s="42"/>
    </row>
    <row r="32" spans="1:21" s="29" customFormat="1" ht="6" customHeight="1" x14ac:dyDescent="0.25">
      <c r="A32" s="42"/>
      <c r="B32" s="38"/>
      <c r="C32" s="38"/>
      <c r="D32" s="38"/>
      <c r="E32" s="52"/>
      <c r="F32" s="53"/>
      <c r="G32" s="53"/>
      <c r="H32" s="52"/>
      <c r="I32" s="38"/>
      <c r="J32" s="38"/>
      <c r="K32" s="38"/>
      <c r="L32" s="52"/>
      <c r="M32" s="38"/>
      <c r="N32" s="38"/>
      <c r="O32" s="38"/>
      <c r="P32" s="52"/>
      <c r="Q32" s="42"/>
      <c r="R32" s="42"/>
    </row>
    <row r="33" spans="1:18" s="29" customFormat="1" ht="15" customHeight="1" x14ac:dyDescent="0.25">
      <c r="A33" s="42"/>
      <c r="B33" s="160" t="s">
        <v>70</v>
      </c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82"/>
    </row>
    <row r="34" spans="1:18" x14ac:dyDescent="0.2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</row>
    <row r="35" spans="1:18" x14ac:dyDescent="0.25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</row>
  </sheetData>
  <mergeCells count="40">
    <mergeCell ref="M1:Q2"/>
    <mergeCell ref="B2:E2"/>
    <mergeCell ref="C4:E4"/>
    <mergeCell ref="B7:C9"/>
    <mergeCell ref="D7:G7"/>
    <mergeCell ref="D8:G8"/>
    <mergeCell ref="D9:G9"/>
    <mergeCell ref="B5:C6"/>
    <mergeCell ref="F5:G5"/>
    <mergeCell ref="D6:F6"/>
    <mergeCell ref="B1:E1"/>
    <mergeCell ref="F1:L2"/>
    <mergeCell ref="B10:C12"/>
    <mergeCell ref="D10:G10"/>
    <mergeCell ref="D11:G11"/>
    <mergeCell ref="D12:G12"/>
    <mergeCell ref="L27:O27"/>
    <mergeCell ref="H17:J17"/>
    <mergeCell ref="K17:M17"/>
    <mergeCell ref="N17:Q17"/>
    <mergeCell ref="B18:G19"/>
    <mergeCell ref="H18:J19"/>
    <mergeCell ref="K18:M19"/>
    <mergeCell ref="N18:Q19"/>
    <mergeCell ref="B33:Q33"/>
    <mergeCell ref="D21:Q23"/>
    <mergeCell ref="B21:C23"/>
    <mergeCell ref="B28:D28"/>
    <mergeCell ref="E28:G28"/>
    <mergeCell ref="H28:K28"/>
    <mergeCell ref="L28:O28"/>
    <mergeCell ref="B29:D29"/>
    <mergeCell ref="E29:G29"/>
    <mergeCell ref="H29:K29"/>
    <mergeCell ref="C25:E25"/>
    <mergeCell ref="G25:L25"/>
    <mergeCell ref="N25:Q25"/>
    <mergeCell ref="B27:D27"/>
    <mergeCell ref="E27:G27"/>
    <mergeCell ref="H27:K27"/>
  </mergeCells>
  <conditionalFormatting sqref="N18:Q19">
    <cfRule type="containsText" dxfId="21" priority="1" operator="containsText" text="INAPTE EQUIPIER VSR">
      <formula>NOT(ISERROR(SEARCH("INAPTE EQUIPIER VSR",N18)))</formula>
    </cfRule>
    <cfRule type="containsText" dxfId="20" priority="2" operator="containsText" text="APTE EQUIPIER VSR">
      <formula>NOT(ISERROR(SEARCH("APTE EQUIPIER VSR",N18)))</formula>
    </cfRule>
  </conditionalFormatting>
  <dataValidations count="1">
    <dataValidation type="list" allowBlank="1" showInputMessage="1" showErrorMessage="1" sqref="H7:R12">
      <formula1>"A,ECA,NA"</formula1>
    </dataValidation>
  </dataValidations>
  <pageMargins left="0.25" right="0.25" top="0.75" bottom="0.75" header="0.3" footer="0.3"/>
  <pageSetup paperSize="9" scale="9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topLeftCell="A2" zoomScaleNormal="100" workbookViewId="0">
      <selection activeCell="G40" sqref="G40"/>
    </sheetView>
  </sheetViews>
  <sheetFormatPr baseColWidth="10" defaultColWidth="11.28515625" defaultRowHeight="15" x14ac:dyDescent="0.25"/>
  <cols>
    <col min="1" max="1" width="0.85546875" style="22" customWidth="1"/>
    <col min="2" max="7" width="10.28515625" customWidth="1"/>
    <col min="8" max="17" width="7" customWidth="1"/>
    <col min="18" max="18" width="0.85546875" style="22" customWidth="1"/>
    <col min="20" max="22" width="0" hidden="1" customWidth="1"/>
  </cols>
  <sheetData>
    <row r="1" spans="1:22" ht="15" customHeight="1" x14ac:dyDescent="0.25">
      <c r="B1" s="188" t="s">
        <v>34</v>
      </c>
      <c r="C1" s="188"/>
      <c r="D1" s="188"/>
      <c r="E1" s="188"/>
      <c r="F1" s="140" t="s">
        <v>35</v>
      </c>
      <c r="G1" s="140"/>
      <c r="H1" s="140"/>
      <c r="I1" s="140"/>
      <c r="J1" s="140"/>
      <c r="K1" s="140"/>
      <c r="L1" s="140"/>
      <c r="M1" s="140" t="str">
        <f>+CANDIDAT!C22&amp;" "&amp;CANDIDAT!D22</f>
        <v xml:space="preserve"> </v>
      </c>
      <c r="N1" s="140"/>
      <c r="O1" s="140"/>
      <c r="P1" s="140"/>
      <c r="Q1" s="140"/>
      <c r="R1" s="68"/>
    </row>
    <row r="2" spans="1:22" ht="15" customHeight="1" x14ac:dyDescent="0.25">
      <c r="B2" s="189" t="s">
        <v>36</v>
      </c>
      <c r="C2" s="189"/>
      <c r="D2" s="189"/>
      <c r="E2" s="189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68"/>
    </row>
    <row r="3" spans="1:22" s="22" customFormat="1" ht="8.1" customHeight="1" x14ac:dyDescent="0.25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1:22" s="29" customFormat="1" ht="17.100000000000001" customHeight="1" x14ac:dyDescent="0.25">
      <c r="A4" s="42"/>
      <c r="B4" s="38"/>
      <c r="C4" s="190" t="s">
        <v>37</v>
      </c>
      <c r="D4" s="190"/>
      <c r="E4" s="190"/>
      <c r="F4" s="39"/>
      <c r="G4" s="26"/>
      <c r="H4" s="27" t="s">
        <v>38</v>
      </c>
      <c r="I4" s="28" t="s">
        <v>39</v>
      </c>
      <c r="J4" s="28" t="s">
        <v>40</v>
      </c>
      <c r="K4" s="28" t="s">
        <v>41</v>
      </c>
      <c r="L4" s="28" t="s">
        <v>42</v>
      </c>
      <c r="M4" s="28" t="s">
        <v>43</v>
      </c>
      <c r="N4" s="28" t="s">
        <v>44</v>
      </c>
      <c r="O4" s="28" t="s">
        <v>45</v>
      </c>
      <c r="P4" s="28" t="s">
        <v>46</v>
      </c>
      <c r="Q4" s="28" t="s">
        <v>47</v>
      </c>
      <c r="R4" s="26"/>
    </row>
    <row r="5" spans="1:22" s="29" customFormat="1" ht="19.7" customHeight="1" x14ac:dyDescent="0.25">
      <c r="A5" s="42"/>
      <c r="B5" s="194" t="s">
        <v>72</v>
      </c>
      <c r="C5" s="194"/>
      <c r="D5" s="38"/>
      <c r="E5" s="38"/>
      <c r="F5" s="191" t="s">
        <v>48</v>
      </c>
      <c r="G5" s="192"/>
      <c r="H5" s="30"/>
      <c r="I5" s="30"/>
      <c r="J5" s="30"/>
      <c r="K5" s="31"/>
      <c r="L5" s="31"/>
      <c r="M5" s="31"/>
      <c r="N5" s="31"/>
      <c r="O5" s="31"/>
      <c r="P5" s="31"/>
      <c r="Q5" s="31"/>
      <c r="R5" s="49"/>
    </row>
    <row r="6" spans="1:22" s="29" customFormat="1" ht="19.7" customHeight="1" x14ac:dyDescent="0.25">
      <c r="A6" s="42"/>
      <c r="B6" s="195"/>
      <c r="C6" s="195"/>
      <c r="D6" s="193" t="s">
        <v>49</v>
      </c>
      <c r="E6" s="193"/>
      <c r="F6" s="193"/>
      <c r="G6" s="67" t="s">
        <v>50</v>
      </c>
      <c r="H6" s="32"/>
      <c r="I6" s="32"/>
      <c r="J6" s="32"/>
      <c r="K6" s="32"/>
      <c r="L6" s="32"/>
      <c r="M6" s="32"/>
      <c r="N6" s="32"/>
      <c r="O6" s="32"/>
      <c r="P6" s="32"/>
      <c r="Q6" s="32"/>
      <c r="R6" s="80"/>
    </row>
    <row r="7" spans="1:22" s="29" customFormat="1" ht="20.45" customHeight="1" x14ac:dyDescent="0.25">
      <c r="A7" s="42"/>
      <c r="B7" s="157" t="s">
        <v>67</v>
      </c>
      <c r="C7" s="157"/>
      <c r="D7" s="158" t="s">
        <v>51</v>
      </c>
      <c r="E7" s="158"/>
      <c r="F7" s="158"/>
      <c r="G7" s="159"/>
      <c r="H7" s="33"/>
      <c r="I7" s="33"/>
      <c r="J7" s="33"/>
      <c r="K7" s="33"/>
      <c r="L7" s="33"/>
      <c r="M7" s="33"/>
      <c r="N7" s="33"/>
      <c r="O7" s="33"/>
      <c r="P7" s="33"/>
      <c r="Q7" s="33"/>
      <c r="R7" s="36"/>
      <c r="U7" s="76">
        <f t="shared" ref="U7:U12" si="0">COUNTIF(H7:Q7,"A")</f>
        <v>0</v>
      </c>
      <c r="V7" s="78" t="str">
        <f>+IF(U7&gt;=1,"OK","X")</f>
        <v>X</v>
      </c>
    </row>
    <row r="8" spans="1:22" s="29" customFormat="1" ht="20.45" customHeight="1" x14ac:dyDescent="0.25">
      <c r="A8" s="42"/>
      <c r="B8" s="157"/>
      <c r="C8" s="157"/>
      <c r="D8" s="158" t="s">
        <v>52</v>
      </c>
      <c r="E8" s="158"/>
      <c r="F8" s="158"/>
      <c r="G8" s="159"/>
      <c r="H8" s="33"/>
      <c r="I8" s="33"/>
      <c r="J8" s="33"/>
      <c r="K8" s="33"/>
      <c r="L8" s="33"/>
      <c r="M8" s="33"/>
      <c r="N8" s="33"/>
      <c r="O8" s="33"/>
      <c r="P8" s="33"/>
      <c r="Q8" s="33"/>
      <c r="R8" s="36"/>
      <c r="U8" s="76">
        <f t="shared" si="0"/>
        <v>0</v>
      </c>
      <c r="V8" s="78" t="str">
        <f t="shared" ref="V8:V12" si="1">+IF(U8&gt;=1,"OK","X")</f>
        <v>X</v>
      </c>
    </row>
    <row r="9" spans="1:22" s="29" customFormat="1" ht="20.45" customHeight="1" x14ac:dyDescent="0.25">
      <c r="A9" s="42"/>
      <c r="B9" s="157"/>
      <c r="C9" s="157"/>
      <c r="D9" s="158" t="s">
        <v>53</v>
      </c>
      <c r="E9" s="158"/>
      <c r="F9" s="158"/>
      <c r="G9" s="159"/>
      <c r="H9" s="33"/>
      <c r="I9" s="33"/>
      <c r="J9" s="33"/>
      <c r="K9" s="33"/>
      <c r="L9" s="33"/>
      <c r="M9" s="33"/>
      <c r="N9" s="33"/>
      <c r="O9" s="33"/>
      <c r="P9" s="33"/>
      <c r="Q9" s="33"/>
      <c r="R9" s="36"/>
      <c r="U9" s="76">
        <f t="shared" si="0"/>
        <v>0</v>
      </c>
      <c r="V9" s="78" t="str">
        <f t="shared" si="1"/>
        <v>X</v>
      </c>
    </row>
    <row r="10" spans="1:22" s="29" customFormat="1" ht="20.45" customHeight="1" x14ac:dyDescent="0.25">
      <c r="A10" s="42"/>
      <c r="B10" s="196" t="s">
        <v>24</v>
      </c>
      <c r="C10" s="197"/>
      <c r="D10" s="203" t="s">
        <v>54</v>
      </c>
      <c r="E10" s="204"/>
      <c r="F10" s="204"/>
      <c r="G10" s="205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6"/>
      <c r="U10" s="76">
        <f t="shared" si="0"/>
        <v>0</v>
      </c>
      <c r="V10" s="78" t="str">
        <f t="shared" si="1"/>
        <v>X</v>
      </c>
    </row>
    <row r="11" spans="1:22" s="29" customFormat="1" ht="20.45" customHeight="1" x14ac:dyDescent="0.25">
      <c r="A11" s="42"/>
      <c r="B11" s="198"/>
      <c r="C11" s="199"/>
      <c r="D11" s="206" t="s">
        <v>55</v>
      </c>
      <c r="E11" s="207"/>
      <c r="F11" s="207"/>
      <c r="G11" s="208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6"/>
      <c r="U11" s="76">
        <f t="shared" si="0"/>
        <v>0</v>
      </c>
      <c r="V11" s="78" t="str">
        <f t="shared" si="1"/>
        <v>X</v>
      </c>
    </row>
    <row r="12" spans="1:22" s="29" customFormat="1" ht="20.45" customHeight="1" x14ac:dyDescent="0.25">
      <c r="A12" s="42"/>
      <c r="B12" s="200"/>
      <c r="C12" s="201"/>
      <c r="D12" s="202" t="s">
        <v>25</v>
      </c>
      <c r="E12" s="202"/>
      <c r="F12" s="202"/>
      <c r="G12" s="202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6"/>
      <c r="U12" s="76">
        <f t="shared" si="0"/>
        <v>0</v>
      </c>
      <c r="V12" s="78" t="str">
        <f t="shared" si="1"/>
        <v>X</v>
      </c>
    </row>
    <row r="13" spans="1:22" s="42" customFormat="1" ht="8.1" customHeight="1" x14ac:dyDescent="0.25">
      <c r="B13" s="35"/>
      <c r="C13" s="35"/>
      <c r="D13" s="41"/>
      <c r="E13" s="41"/>
      <c r="F13" s="41"/>
      <c r="G13" s="41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V13" s="78"/>
    </row>
    <row r="14" spans="1:22" s="29" customFormat="1" ht="15.95" customHeight="1" x14ac:dyDescent="0.25">
      <c r="A14" s="42"/>
      <c r="B14" s="45" t="s">
        <v>56</v>
      </c>
      <c r="C14" s="47"/>
      <c r="D14" s="47"/>
      <c r="E14" s="64"/>
      <c r="F14" s="47"/>
      <c r="G14" s="47"/>
      <c r="H14" s="38"/>
      <c r="I14" s="42"/>
      <c r="J14" s="38"/>
      <c r="K14" s="43"/>
      <c r="L14" s="44"/>
      <c r="M14" s="44"/>
      <c r="N14" s="44"/>
      <c r="O14" s="44"/>
      <c r="P14" s="44"/>
      <c r="Q14" s="44"/>
      <c r="R14" s="44"/>
      <c r="T14" s="77" t="s">
        <v>58</v>
      </c>
      <c r="U14" s="75">
        <f>SUM(U7:U12)</f>
        <v>0</v>
      </c>
      <c r="V14" s="29">
        <f>COUNTIF(V7:V12,"ok")</f>
        <v>0</v>
      </c>
    </row>
    <row r="15" spans="1:22" s="29" customFormat="1" ht="15.95" customHeight="1" x14ac:dyDescent="0.25">
      <c r="A15" s="42"/>
      <c r="B15" s="45" t="s">
        <v>68</v>
      </c>
      <c r="C15" s="45" t="s">
        <v>57</v>
      </c>
      <c r="D15" s="46"/>
      <c r="E15" s="45" t="s">
        <v>69</v>
      </c>
      <c r="F15" s="47"/>
      <c r="G15" s="57" t="s">
        <v>71</v>
      </c>
      <c r="H15" s="58"/>
      <c r="I15" s="38"/>
      <c r="J15" s="38"/>
      <c r="K15" s="38"/>
      <c r="L15" s="38"/>
      <c r="M15" s="38"/>
      <c r="N15" s="38"/>
      <c r="O15" s="38"/>
      <c r="P15" s="38"/>
      <c r="Q15" s="38"/>
      <c r="R15" s="38"/>
    </row>
    <row r="16" spans="1:22" s="42" customFormat="1" ht="8.1" customHeight="1" x14ac:dyDescent="0.25"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</row>
    <row r="17" spans="1:21" s="29" customFormat="1" ht="21.2" customHeight="1" x14ac:dyDescent="0.25">
      <c r="A17" s="42"/>
      <c r="B17" s="38"/>
      <c r="C17" s="38"/>
      <c r="D17" s="38"/>
      <c r="E17" s="38"/>
      <c r="F17" s="38"/>
      <c r="G17" s="38"/>
      <c r="H17" s="167" t="s">
        <v>58</v>
      </c>
      <c r="I17" s="168"/>
      <c r="J17" s="169"/>
      <c r="K17" s="154" t="s">
        <v>77</v>
      </c>
      <c r="L17" s="155"/>
      <c r="M17" s="156"/>
      <c r="N17" s="146" t="s">
        <v>59</v>
      </c>
      <c r="O17" s="146"/>
      <c r="P17" s="146"/>
      <c r="Q17" s="147"/>
      <c r="R17" s="26"/>
    </row>
    <row r="18" spans="1:21" s="29" customFormat="1" ht="15.95" customHeight="1" x14ac:dyDescent="0.25">
      <c r="A18" s="42"/>
      <c r="B18" s="161" t="s">
        <v>60</v>
      </c>
      <c r="C18" s="162"/>
      <c r="D18" s="162"/>
      <c r="E18" s="162"/>
      <c r="F18" s="162"/>
      <c r="G18" s="163"/>
      <c r="H18" s="161"/>
      <c r="I18" s="162"/>
      <c r="J18" s="163"/>
      <c r="K18" s="148"/>
      <c r="L18" s="149"/>
      <c r="M18" s="150"/>
      <c r="N18" s="142" t="str">
        <f>IF(U14&gt;=6,IF(V14&gt;=6,U18,U19),U19)</f>
        <v>INAPTE EQUIPIER VSR</v>
      </c>
      <c r="O18" s="142"/>
      <c r="P18" s="142"/>
      <c r="Q18" s="143"/>
      <c r="R18" s="81"/>
      <c r="U18" s="29" t="s">
        <v>61</v>
      </c>
    </row>
    <row r="19" spans="1:21" s="29" customFormat="1" ht="15.95" customHeight="1" x14ac:dyDescent="0.25">
      <c r="A19" s="42"/>
      <c r="B19" s="164"/>
      <c r="C19" s="165"/>
      <c r="D19" s="165"/>
      <c r="E19" s="165"/>
      <c r="F19" s="165"/>
      <c r="G19" s="166"/>
      <c r="H19" s="164"/>
      <c r="I19" s="165"/>
      <c r="J19" s="166"/>
      <c r="K19" s="151"/>
      <c r="L19" s="152"/>
      <c r="M19" s="153"/>
      <c r="N19" s="144"/>
      <c r="O19" s="144"/>
      <c r="P19" s="144"/>
      <c r="Q19" s="145"/>
      <c r="R19" s="81"/>
      <c r="U19" s="29" t="s">
        <v>62</v>
      </c>
    </row>
    <row r="20" spans="1:21" s="42" customFormat="1" ht="8.1" customHeight="1" thickBot="1" x14ac:dyDescent="0.3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73"/>
      <c r="O20" s="73"/>
      <c r="P20" s="73"/>
      <c r="Q20" s="49"/>
      <c r="R20" s="49"/>
    </row>
    <row r="21" spans="1:21" s="29" customFormat="1" ht="20.100000000000001" customHeight="1" x14ac:dyDescent="0.25">
      <c r="A21" s="42"/>
      <c r="B21" s="170" t="s">
        <v>78</v>
      </c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85"/>
      <c r="R21" s="79"/>
    </row>
    <row r="22" spans="1:21" s="29" customFormat="1" ht="20.100000000000001" customHeight="1" x14ac:dyDescent="0.25">
      <c r="A22" s="42"/>
      <c r="B22" s="172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86"/>
      <c r="R22" s="79"/>
    </row>
    <row r="23" spans="1:21" s="29" customFormat="1" ht="20.100000000000001" customHeight="1" thickBot="1" x14ac:dyDescent="0.3">
      <c r="A23" s="42"/>
      <c r="B23" s="174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87"/>
      <c r="R23" s="79"/>
    </row>
    <row r="24" spans="1:21" s="29" customFormat="1" ht="8.1" customHeight="1" x14ac:dyDescent="0.25">
      <c r="A24" s="42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</row>
    <row r="25" spans="1:21" s="29" customFormat="1" ht="15.95" customHeight="1" x14ac:dyDescent="0.25">
      <c r="A25" s="42"/>
      <c r="B25" s="50" t="s">
        <v>63</v>
      </c>
      <c r="C25" s="179" t="str">
        <f>+CANDIDAT!$D$4</f>
        <v>Equipier SECOURS ROUTIER</v>
      </c>
      <c r="D25" s="179"/>
      <c r="E25" s="179"/>
      <c r="F25" s="51" t="s">
        <v>64</v>
      </c>
      <c r="G25" s="179" t="str">
        <f>CANDIDAT!$E$7</f>
        <v>Site de CROUEL</v>
      </c>
      <c r="H25" s="179"/>
      <c r="I25" s="179"/>
      <c r="J25" s="179"/>
      <c r="K25" s="179"/>
      <c r="L25" s="179"/>
      <c r="M25" s="50" t="s">
        <v>65</v>
      </c>
      <c r="N25" s="184" t="str">
        <f>"du  "&amp;CANDIDAT!E5&amp;"  au  "&amp;CANDIDAT!E6</f>
        <v>du  10/08/2020  au  14/08/2020</v>
      </c>
      <c r="O25" s="184"/>
      <c r="P25" s="184"/>
      <c r="Q25" s="184"/>
      <c r="R25" s="74"/>
    </row>
    <row r="26" spans="1:21" s="29" customFormat="1" ht="9.9499999999999993" customHeight="1" x14ac:dyDescent="0.25">
      <c r="A26" s="42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</row>
    <row r="27" spans="1:21" s="29" customFormat="1" ht="15" customHeight="1" x14ac:dyDescent="0.25">
      <c r="A27" s="42"/>
      <c r="B27" s="138" t="s">
        <v>89</v>
      </c>
      <c r="C27" s="138"/>
      <c r="D27" s="139"/>
      <c r="E27" s="138" t="s">
        <v>89</v>
      </c>
      <c r="F27" s="138"/>
      <c r="G27" s="139"/>
      <c r="H27" s="180" t="s">
        <v>90</v>
      </c>
      <c r="I27" s="181"/>
      <c r="J27" s="181"/>
      <c r="K27" s="181"/>
      <c r="L27" s="180" t="s">
        <v>74</v>
      </c>
      <c r="M27" s="181"/>
      <c r="N27" s="181"/>
      <c r="O27" s="181"/>
      <c r="P27" s="72"/>
      <c r="Q27" s="38"/>
      <c r="R27" s="38"/>
    </row>
    <row r="28" spans="1:21" s="29" customFormat="1" ht="15.95" customHeight="1" x14ac:dyDescent="0.25">
      <c r="A28" s="42"/>
      <c r="B28" s="182" t="str">
        <f>CANDIDAT!$C$11&amp;""&amp;CANDIDAT!$D$11</f>
        <v>VUCINICDavid</v>
      </c>
      <c r="C28" s="182"/>
      <c r="D28" s="183"/>
      <c r="E28" s="182" t="str">
        <f>CANDIDAT!$C$12&amp;""&amp;CANDIDAT!$D$12</f>
        <v>VENDANGES Noëlle</v>
      </c>
      <c r="F28" s="182"/>
      <c r="G28" s="183"/>
      <c r="H28" s="178" t="str">
        <f>CANDIDAT!$C$13&amp;""&amp;CANDIDAT!$D$13</f>
        <v/>
      </c>
      <c r="I28" s="179"/>
      <c r="J28" s="179"/>
      <c r="K28" s="179"/>
      <c r="L28" s="178" t="str">
        <f>CANDIDAT!$C$22&amp;" "&amp;CANDIDAT!$D$22</f>
        <v xml:space="preserve"> </v>
      </c>
      <c r="M28" s="179"/>
      <c r="N28" s="179"/>
      <c r="O28" s="179"/>
      <c r="P28" s="71"/>
      <c r="Q28" s="39"/>
      <c r="R28" s="39"/>
    </row>
    <row r="29" spans="1:21" s="29" customFormat="1" ht="15.95" customHeight="1" x14ac:dyDescent="0.25">
      <c r="A29" s="42"/>
      <c r="B29" s="136" t="str">
        <f>CANDIDAT!$E$11</f>
        <v>RESPONSABLE PEDAGOGIQUE</v>
      </c>
      <c r="C29" s="136"/>
      <c r="D29" s="137"/>
      <c r="E29" s="136" t="str">
        <f>CANDIDAT!$E$12</f>
        <v>FORMATEUR</v>
      </c>
      <c r="F29" s="136"/>
      <c r="G29" s="137"/>
      <c r="H29" s="176">
        <f>CANDIDAT!$E$13</f>
        <v>0</v>
      </c>
      <c r="I29" s="177"/>
      <c r="J29" s="177"/>
      <c r="K29" s="177"/>
      <c r="L29" s="70"/>
      <c r="M29" s="69"/>
      <c r="N29" s="69"/>
      <c r="O29" s="69"/>
      <c r="P29" s="70"/>
      <c r="Q29" s="38"/>
      <c r="R29" s="38"/>
    </row>
    <row r="30" spans="1:21" s="29" customFormat="1" ht="19.5" customHeight="1" x14ac:dyDescent="0.25">
      <c r="A30" s="42"/>
      <c r="B30" s="54"/>
      <c r="C30" s="54"/>
      <c r="D30" s="55"/>
      <c r="E30" s="56"/>
      <c r="F30" s="55"/>
      <c r="G30" s="55"/>
      <c r="H30" s="56"/>
      <c r="I30" s="55"/>
      <c r="J30" s="55"/>
      <c r="K30" s="55"/>
      <c r="L30" s="56"/>
      <c r="M30" s="55"/>
      <c r="N30" s="55"/>
      <c r="O30" s="55"/>
      <c r="P30" s="56"/>
      <c r="Q30" s="42"/>
      <c r="R30" s="42"/>
    </row>
    <row r="31" spans="1:21" s="29" customFormat="1" ht="19.5" hidden="1" customHeight="1" x14ac:dyDescent="0.25">
      <c r="A31" s="42"/>
      <c r="B31" s="54"/>
      <c r="C31" s="54"/>
      <c r="D31" s="55"/>
      <c r="E31" s="56"/>
      <c r="F31" s="55"/>
      <c r="G31" s="55"/>
      <c r="H31" s="56"/>
      <c r="I31" s="55"/>
      <c r="J31" s="55"/>
      <c r="K31" s="55"/>
      <c r="L31" s="56"/>
      <c r="M31" s="55"/>
      <c r="N31" s="55"/>
      <c r="O31" s="55"/>
      <c r="P31" s="56"/>
      <c r="Q31" s="42"/>
      <c r="R31" s="42"/>
    </row>
    <row r="32" spans="1:21" s="29" customFormat="1" ht="7.5" hidden="1" customHeight="1" x14ac:dyDescent="0.25">
      <c r="A32" s="42"/>
      <c r="B32" s="38"/>
      <c r="C32" s="38"/>
      <c r="D32" s="38"/>
      <c r="E32" s="52"/>
      <c r="F32" s="53"/>
      <c r="G32" s="53"/>
      <c r="H32" s="52"/>
      <c r="I32" s="38"/>
      <c r="J32" s="38"/>
      <c r="K32" s="38"/>
      <c r="L32" s="52"/>
      <c r="M32" s="38"/>
      <c r="N32" s="38"/>
      <c r="O32" s="38"/>
      <c r="P32" s="52"/>
      <c r="Q32" s="42"/>
      <c r="R32" s="42"/>
    </row>
    <row r="33" spans="1:18" s="29" customFormat="1" ht="15" customHeight="1" x14ac:dyDescent="0.25">
      <c r="A33" s="42"/>
      <c r="B33" s="160" t="s">
        <v>70</v>
      </c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82"/>
    </row>
    <row r="34" spans="1:18" x14ac:dyDescent="0.2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</row>
    <row r="35" spans="1:18" x14ac:dyDescent="0.25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</row>
  </sheetData>
  <mergeCells count="40">
    <mergeCell ref="M1:Q2"/>
    <mergeCell ref="B2:E2"/>
    <mergeCell ref="C4:E4"/>
    <mergeCell ref="B7:C9"/>
    <mergeCell ref="D7:G7"/>
    <mergeCell ref="D8:G8"/>
    <mergeCell ref="D9:G9"/>
    <mergeCell ref="B5:C6"/>
    <mergeCell ref="F5:G5"/>
    <mergeCell ref="D6:F6"/>
    <mergeCell ref="B1:E1"/>
    <mergeCell ref="F1:L2"/>
    <mergeCell ref="B10:C12"/>
    <mergeCell ref="D10:G10"/>
    <mergeCell ref="D11:G11"/>
    <mergeCell ref="D12:G12"/>
    <mergeCell ref="L27:O27"/>
    <mergeCell ref="H17:J17"/>
    <mergeCell ref="K17:M17"/>
    <mergeCell ref="N17:Q17"/>
    <mergeCell ref="B18:G19"/>
    <mergeCell ref="H18:J19"/>
    <mergeCell ref="K18:M19"/>
    <mergeCell ref="N18:Q19"/>
    <mergeCell ref="B33:Q33"/>
    <mergeCell ref="B21:C23"/>
    <mergeCell ref="D21:Q23"/>
    <mergeCell ref="B28:D28"/>
    <mergeCell ref="E28:G28"/>
    <mergeCell ref="H28:K28"/>
    <mergeCell ref="L28:O28"/>
    <mergeCell ref="B29:D29"/>
    <mergeCell ref="E29:G29"/>
    <mergeCell ref="H29:K29"/>
    <mergeCell ref="C25:E25"/>
    <mergeCell ref="G25:L25"/>
    <mergeCell ref="N25:Q25"/>
    <mergeCell ref="B27:D27"/>
    <mergeCell ref="E27:G27"/>
    <mergeCell ref="H27:K27"/>
  </mergeCells>
  <conditionalFormatting sqref="N18:Q19">
    <cfRule type="containsText" dxfId="19" priority="1" operator="containsText" text="INAPTE EQUIPIER VSR">
      <formula>NOT(ISERROR(SEARCH("INAPTE EQUIPIER VSR",N18)))</formula>
    </cfRule>
    <cfRule type="containsText" dxfId="18" priority="2" operator="containsText" text="APTE EQUIPIER VSR">
      <formula>NOT(ISERROR(SEARCH("APTE EQUIPIER VSR",N18)))</formula>
    </cfRule>
  </conditionalFormatting>
  <dataValidations count="1">
    <dataValidation type="list" allowBlank="1" showInputMessage="1" showErrorMessage="1" sqref="H7:R12">
      <formula1>"A,ECA,NA"</formula1>
    </dataValidation>
  </dataValidations>
  <pageMargins left="0.25" right="0.25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zoomScaleNormal="100" workbookViewId="0">
      <selection activeCell="H27" sqref="H27:K27"/>
    </sheetView>
  </sheetViews>
  <sheetFormatPr baseColWidth="10" defaultColWidth="11.28515625" defaultRowHeight="15" x14ac:dyDescent="0.25"/>
  <cols>
    <col min="1" max="1" width="0.85546875" style="22" customWidth="1"/>
    <col min="2" max="7" width="10.28515625" customWidth="1"/>
    <col min="8" max="17" width="7" customWidth="1"/>
    <col min="18" max="18" width="0.85546875" style="22" customWidth="1"/>
    <col min="20" max="22" width="0" hidden="1" customWidth="1"/>
  </cols>
  <sheetData>
    <row r="1" spans="1:22" ht="15" customHeight="1" x14ac:dyDescent="0.25">
      <c r="B1" s="188" t="s">
        <v>34</v>
      </c>
      <c r="C1" s="188"/>
      <c r="D1" s="188"/>
      <c r="E1" s="188"/>
      <c r="F1" s="140" t="s">
        <v>35</v>
      </c>
      <c r="G1" s="140"/>
      <c r="H1" s="140"/>
      <c r="I1" s="140"/>
      <c r="J1" s="140"/>
      <c r="K1" s="140"/>
      <c r="L1" s="140"/>
      <c r="M1" s="140" t="str">
        <f>+CANDIDAT!C23&amp;" "&amp;CANDIDAT!D23</f>
        <v xml:space="preserve"> </v>
      </c>
      <c r="N1" s="140"/>
      <c r="O1" s="140"/>
      <c r="P1" s="140"/>
      <c r="Q1" s="140"/>
      <c r="R1" s="68"/>
    </row>
    <row r="2" spans="1:22" ht="15" customHeight="1" x14ac:dyDescent="0.25">
      <c r="B2" s="189" t="s">
        <v>36</v>
      </c>
      <c r="C2" s="189"/>
      <c r="D2" s="189"/>
      <c r="E2" s="189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68"/>
    </row>
    <row r="3" spans="1:22" s="22" customFormat="1" ht="8.1" customHeight="1" x14ac:dyDescent="0.25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1:22" s="29" customFormat="1" ht="17.100000000000001" customHeight="1" x14ac:dyDescent="0.25">
      <c r="A4" s="42"/>
      <c r="B4" s="38"/>
      <c r="C4" s="190" t="s">
        <v>37</v>
      </c>
      <c r="D4" s="190"/>
      <c r="E4" s="190"/>
      <c r="F4" s="39"/>
      <c r="G4" s="26"/>
      <c r="H4" s="27" t="s">
        <v>38</v>
      </c>
      <c r="I4" s="28" t="s">
        <v>39</v>
      </c>
      <c r="J4" s="28" t="s">
        <v>40</v>
      </c>
      <c r="K4" s="28" t="s">
        <v>41</v>
      </c>
      <c r="L4" s="28" t="s">
        <v>42</v>
      </c>
      <c r="M4" s="28" t="s">
        <v>43</v>
      </c>
      <c r="N4" s="28" t="s">
        <v>44</v>
      </c>
      <c r="O4" s="28" t="s">
        <v>45</v>
      </c>
      <c r="P4" s="28" t="s">
        <v>46</v>
      </c>
      <c r="Q4" s="28" t="s">
        <v>47</v>
      </c>
      <c r="R4" s="26"/>
    </row>
    <row r="5" spans="1:22" s="29" customFormat="1" ht="19.7" customHeight="1" x14ac:dyDescent="0.25">
      <c r="A5" s="42"/>
      <c r="B5" s="194" t="s">
        <v>72</v>
      </c>
      <c r="C5" s="194"/>
      <c r="D5" s="38"/>
      <c r="E5" s="38"/>
      <c r="F5" s="191" t="s">
        <v>48</v>
      </c>
      <c r="G5" s="192"/>
      <c r="H5" s="30"/>
      <c r="I5" s="30"/>
      <c r="J5" s="30"/>
      <c r="K5" s="31"/>
      <c r="L5" s="31"/>
      <c r="M5" s="31"/>
      <c r="N5" s="31"/>
      <c r="O5" s="31"/>
      <c r="P5" s="31"/>
      <c r="Q5" s="31"/>
      <c r="R5" s="49"/>
    </row>
    <row r="6" spans="1:22" s="29" customFormat="1" ht="19.7" customHeight="1" x14ac:dyDescent="0.25">
      <c r="A6" s="42"/>
      <c r="B6" s="195"/>
      <c r="C6" s="195"/>
      <c r="D6" s="193" t="s">
        <v>49</v>
      </c>
      <c r="E6" s="193"/>
      <c r="F6" s="193"/>
      <c r="G6" s="67" t="s">
        <v>50</v>
      </c>
      <c r="H6" s="32"/>
      <c r="I6" s="32"/>
      <c r="J6" s="32"/>
      <c r="K6" s="32"/>
      <c r="L6" s="32"/>
      <c r="M6" s="32"/>
      <c r="N6" s="32"/>
      <c r="O6" s="32"/>
      <c r="P6" s="32"/>
      <c r="Q6" s="32"/>
      <c r="R6" s="80"/>
    </row>
    <row r="7" spans="1:22" s="29" customFormat="1" ht="20.45" customHeight="1" x14ac:dyDescent="0.25">
      <c r="A7" s="42"/>
      <c r="B7" s="157" t="s">
        <v>67</v>
      </c>
      <c r="C7" s="157"/>
      <c r="D7" s="158" t="s">
        <v>51</v>
      </c>
      <c r="E7" s="158"/>
      <c r="F7" s="158"/>
      <c r="G7" s="159"/>
      <c r="H7" s="33"/>
      <c r="I7" s="33"/>
      <c r="J7" s="33"/>
      <c r="K7" s="33"/>
      <c r="L7" s="33"/>
      <c r="M7" s="33"/>
      <c r="N7" s="33"/>
      <c r="O7" s="33"/>
      <c r="P7" s="33"/>
      <c r="Q7" s="33"/>
      <c r="R7" s="36"/>
      <c r="U7" s="76">
        <f t="shared" ref="U7:U12" si="0">COUNTIF(H7:Q7,"A")</f>
        <v>0</v>
      </c>
      <c r="V7" s="78" t="str">
        <f>+IF(U7&gt;=1,"OK","X")</f>
        <v>X</v>
      </c>
    </row>
    <row r="8" spans="1:22" s="29" customFormat="1" ht="20.45" customHeight="1" x14ac:dyDescent="0.25">
      <c r="A8" s="42"/>
      <c r="B8" s="157"/>
      <c r="C8" s="157"/>
      <c r="D8" s="158" t="s">
        <v>52</v>
      </c>
      <c r="E8" s="158"/>
      <c r="F8" s="158"/>
      <c r="G8" s="159"/>
      <c r="H8" s="33"/>
      <c r="I8" s="33"/>
      <c r="J8" s="33"/>
      <c r="K8" s="33"/>
      <c r="L8" s="33"/>
      <c r="M8" s="33"/>
      <c r="N8" s="33"/>
      <c r="O8" s="33"/>
      <c r="P8" s="33"/>
      <c r="Q8" s="33"/>
      <c r="R8" s="36"/>
      <c r="U8" s="76">
        <f t="shared" si="0"/>
        <v>0</v>
      </c>
      <c r="V8" s="78" t="str">
        <f t="shared" ref="V8:V12" si="1">+IF(U8&gt;=1,"OK","X")</f>
        <v>X</v>
      </c>
    </row>
    <row r="9" spans="1:22" s="29" customFormat="1" ht="20.45" customHeight="1" x14ac:dyDescent="0.25">
      <c r="A9" s="42"/>
      <c r="B9" s="157"/>
      <c r="C9" s="157"/>
      <c r="D9" s="158" t="s">
        <v>53</v>
      </c>
      <c r="E9" s="158"/>
      <c r="F9" s="158"/>
      <c r="G9" s="159"/>
      <c r="H9" s="33"/>
      <c r="I9" s="33"/>
      <c r="J9" s="33"/>
      <c r="K9" s="33"/>
      <c r="L9" s="33"/>
      <c r="M9" s="33"/>
      <c r="N9" s="33"/>
      <c r="O9" s="33"/>
      <c r="P9" s="33"/>
      <c r="Q9" s="33"/>
      <c r="R9" s="36"/>
      <c r="U9" s="76">
        <f t="shared" si="0"/>
        <v>0</v>
      </c>
      <c r="V9" s="78" t="str">
        <f t="shared" si="1"/>
        <v>X</v>
      </c>
    </row>
    <row r="10" spans="1:22" s="29" customFormat="1" ht="20.45" customHeight="1" x14ac:dyDescent="0.25">
      <c r="A10" s="42"/>
      <c r="B10" s="196" t="s">
        <v>24</v>
      </c>
      <c r="C10" s="197"/>
      <c r="D10" s="203" t="s">
        <v>54</v>
      </c>
      <c r="E10" s="204"/>
      <c r="F10" s="204"/>
      <c r="G10" s="205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6"/>
      <c r="U10" s="76">
        <f t="shared" si="0"/>
        <v>0</v>
      </c>
      <c r="V10" s="78" t="str">
        <f t="shared" si="1"/>
        <v>X</v>
      </c>
    </row>
    <row r="11" spans="1:22" s="29" customFormat="1" ht="20.45" customHeight="1" x14ac:dyDescent="0.25">
      <c r="A11" s="42"/>
      <c r="B11" s="198"/>
      <c r="C11" s="199"/>
      <c r="D11" s="206" t="s">
        <v>55</v>
      </c>
      <c r="E11" s="207"/>
      <c r="F11" s="207"/>
      <c r="G11" s="208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6"/>
      <c r="U11" s="76">
        <f t="shared" si="0"/>
        <v>0</v>
      </c>
      <c r="V11" s="78" t="str">
        <f t="shared" si="1"/>
        <v>X</v>
      </c>
    </row>
    <row r="12" spans="1:22" s="29" customFormat="1" ht="20.45" customHeight="1" x14ac:dyDescent="0.25">
      <c r="A12" s="42"/>
      <c r="B12" s="200"/>
      <c r="C12" s="201"/>
      <c r="D12" s="202" t="s">
        <v>25</v>
      </c>
      <c r="E12" s="202"/>
      <c r="F12" s="202"/>
      <c r="G12" s="202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6"/>
      <c r="U12" s="76">
        <f t="shared" si="0"/>
        <v>0</v>
      </c>
      <c r="V12" s="78" t="str">
        <f t="shared" si="1"/>
        <v>X</v>
      </c>
    </row>
    <row r="13" spans="1:22" s="42" customFormat="1" ht="8.1" customHeight="1" x14ac:dyDescent="0.25">
      <c r="B13" s="35"/>
      <c r="C13" s="35"/>
      <c r="D13" s="41"/>
      <c r="E13" s="41"/>
      <c r="F13" s="41"/>
      <c r="G13" s="41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V13" s="78"/>
    </row>
    <row r="14" spans="1:22" s="29" customFormat="1" ht="15.95" customHeight="1" x14ac:dyDescent="0.25">
      <c r="A14" s="42"/>
      <c r="B14" s="45" t="s">
        <v>56</v>
      </c>
      <c r="C14" s="47"/>
      <c r="D14" s="47"/>
      <c r="E14" s="64"/>
      <c r="F14" s="47"/>
      <c r="G14" s="47"/>
      <c r="H14" s="38"/>
      <c r="I14" s="42"/>
      <c r="J14" s="38"/>
      <c r="K14" s="43"/>
      <c r="L14" s="44"/>
      <c r="M14" s="44"/>
      <c r="N14" s="44"/>
      <c r="O14" s="44"/>
      <c r="P14" s="44"/>
      <c r="Q14" s="44"/>
      <c r="R14" s="44"/>
      <c r="T14" s="77" t="s">
        <v>58</v>
      </c>
      <c r="U14" s="75">
        <f>SUM(U7:U12)</f>
        <v>0</v>
      </c>
      <c r="V14" s="29">
        <f>COUNTIF(V7:V12,"ok")</f>
        <v>0</v>
      </c>
    </row>
    <row r="15" spans="1:22" s="29" customFormat="1" ht="15.95" customHeight="1" x14ac:dyDescent="0.25">
      <c r="A15" s="42"/>
      <c r="B15" s="45" t="s">
        <v>68</v>
      </c>
      <c r="C15" s="45" t="s">
        <v>57</v>
      </c>
      <c r="D15" s="46"/>
      <c r="E15" s="45" t="s">
        <v>69</v>
      </c>
      <c r="F15" s="47"/>
      <c r="G15" s="57" t="s">
        <v>71</v>
      </c>
      <c r="H15" s="58"/>
      <c r="I15" s="38"/>
      <c r="J15" s="38"/>
      <c r="K15" s="38"/>
      <c r="L15" s="38"/>
      <c r="M15" s="38"/>
      <c r="N15" s="38"/>
      <c r="O15" s="38"/>
      <c r="P15" s="38"/>
      <c r="Q15" s="38"/>
      <c r="R15" s="38"/>
    </row>
    <row r="16" spans="1:22" s="42" customFormat="1" ht="8.1" customHeight="1" x14ac:dyDescent="0.25"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</row>
    <row r="17" spans="1:21" s="29" customFormat="1" ht="21.2" customHeight="1" x14ac:dyDescent="0.25">
      <c r="A17" s="42"/>
      <c r="B17" s="38"/>
      <c r="C17" s="38"/>
      <c r="D17" s="38"/>
      <c r="E17" s="38"/>
      <c r="F17" s="38"/>
      <c r="G17" s="38"/>
      <c r="H17" s="167" t="s">
        <v>58</v>
      </c>
      <c r="I17" s="168"/>
      <c r="J17" s="169"/>
      <c r="K17" s="154" t="s">
        <v>77</v>
      </c>
      <c r="L17" s="155"/>
      <c r="M17" s="156"/>
      <c r="N17" s="146" t="s">
        <v>59</v>
      </c>
      <c r="O17" s="146"/>
      <c r="P17" s="146"/>
      <c r="Q17" s="147"/>
      <c r="R17" s="26"/>
    </row>
    <row r="18" spans="1:21" s="29" customFormat="1" ht="15.95" customHeight="1" x14ac:dyDescent="0.25">
      <c r="A18" s="42"/>
      <c r="B18" s="161" t="s">
        <v>60</v>
      </c>
      <c r="C18" s="162"/>
      <c r="D18" s="162"/>
      <c r="E18" s="162"/>
      <c r="F18" s="162"/>
      <c r="G18" s="163"/>
      <c r="H18" s="161"/>
      <c r="I18" s="162"/>
      <c r="J18" s="163"/>
      <c r="K18" s="148"/>
      <c r="L18" s="149"/>
      <c r="M18" s="150"/>
      <c r="N18" s="142" t="str">
        <f>IF(U14&gt;=6,IF(V14&gt;=6,U18,U19),U19)</f>
        <v>INAPTE EQUIPIER VSR</v>
      </c>
      <c r="O18" s="142"/>
      <c r="P18" s="142"/>
      <c r="Q18" s="143"/>
      <c r="R18" s="81"/>
      <c r="U18" s="29" t="s">
        <v>61</v>
      </c>
    </row>
    <row r="19" spans="1:21" s="29" customFormat="1" ht="15.95" customHeight="1" x14ac:dyDescent="0.25">
      <c r="A19" s="42"/>
      <c r="B19" s="164"/>
      <c r="C19" s="165"/>
      <c r="D19" s="165"/>
      <c r="E19" s="165"/>
      <c r="F19" s="165"/>
      <c r="G19" s="166"/>
      <c r="H19" s="164"/>
      <c r="I19" s="165"/>
      <c r="J19" s="166"/>
      <c r="K19" s="151"/>
      <c r="L19" s="152"/>
      <c r="M19" s="153"/>
      <c r="N19" s="144"/>
      <c r="O19" s="144"/>
      <c r="P19" s="144"/>
      <c r="Q19" s="145"/>
      <c r="R19" s="81"/>
      <c r="U19" s="29" t="s">
        <v>62</v>
      </c>
    </row>
    <row r="20" spans="1:21" s="42" customFormat="1" ht="8.1" customHeight="1" thickBot="1" x14ac:dyDescent="0.3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73"/>
      <c r="O20" s="73"/>
      <c r="P20" s="73"/>
      <c r="Q20" s="49"/>
      <c r="R20" s="49"/>
    </row>
    <row r="21" spans="1:21" s="29" customFormat="1" ht="20.100000000000001" customHeight="1" x14ac:dyDescent="0.25">
      <c r="A21" s="42"/>
      <c r="B21" s="170" t="s">
        <v>78</v>
      </c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85"/>
      <c r="R21" s="79"/>
    </row>
    <row r="22" spans="1:21" s="29" customFormat="1" ht="20.100000000000001" customHeight="1" x14ac:dyDescent="0.25">
      <c r="A22" s="42"/>
      <c r="B22" s="172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86"/>
      <c r="R22" s="79"/>
    </row>
    <row r="23" spans="1:21" s="29" customFormat="1" ht="20.100000000000001" customHeight="1" thickBot="1" x14ac:dyDescent="0.3">
      <c r="A23" s="42"/>
      <c r="B23" s="174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87"/>
      <c r="R23" s="79"/>
    </row>
    <row r="24" spans="1:21" s="29" customFormat="1" ht="8.1" customHeight="1" x14ac:dyDescent="0.25">
      <c r="A24" s="42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</row>
    <row r="25" spans="1:21" s="29" customFormat="1" ht="15.95" customHeight="1" x14ac:dyDescent="0.25">
      <c r="A25" s="42"/>
      <c r="B25" s="50" t="s">
        <v>63</v>
      </c>
      <c r="C25" s="179" t="str">
        <f>+CANDIDAT!$D$4</f>
        <v>Equipier SECOURS ROUTIER</v>
      </c>
      <c r="D25" s="179"/>
      <c r="E25" s="179"/>
      <c r="F25" s="51" t="s">
        <v>64</v>
      </c>
      <c r="G25" s="179" t="str">
        <f>CANDIDAT!$E$7</f>
        <v>Site de CROUEL</v>
      </c>
      <c r="H25" s="179"/>
      <c r="I25" s="179"/>
      <c r="J25" s="179"/>
      <c r="K25" s="179"/>
      <c r="L25" s="179"/>
      <c r="M25" s="50" t="s">
        <v>65</v>
      </c>
      <c r="N25" s="184" t="str">
        <f>"du  "&amp;CANDIDAT!E5&amp;"  au  "&amp;CANDIDAT!E6</f>
        <v>du  10/08/2020  au  14/08/2020</v>
      </c>
      <c r="O25" s="184"/>
      <c r="P25" s="184"/>
      <c r="Q25" s="184"/>
      <c r="R25" s="74"/>
    </row>
    <row r="26" spans="1:21" s="29" customFormat="1" ht="9.9499999999999993" customHeight="1" x14ac:dyDescent="0.25">
      <c r="A26" s="42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</row>
    <row r="27" spans="1:21" s="29" customFormat="1" ht="15" customHeight="1" x14ac:dyDescent="0.25">
      <c r="A27" s="42"/>
      <c r="B27" s="138" t="s">
        <v>89</v>
      </c>
      <c r="C27" s="138"/>
      <c r="D27" s="139"/>
      <c r="E27" s="138" t="s">
        <v>89</v>
      </c>
      <c r="F27" s="138"/>
      <c r="G27" s="139"/>
      <c r="H27" s="180" t="s">
        <v>90</v>
      </c>
      <c r="I27" s="181"/>
      <c r="J27" s="181"/>
      <c r="K27" s="181"/>
      <c r="L27" s="180" t="s">
        <v>74</v>
      </c>
      <c r="M27" s="181"/>
      <c r="N27" s="181"/>
      <c r="O27" s="181"/>
      <c r="P27" s="72"/>
      <c r="Q27" s="38"/>
      <c r="R27" s="38"/>
    </row>
    <row r="28" spans="1:21" s="29" customFormat="1" ht="15.95" customHeight="1" x14ac:dyDescent="0.25">
      <c r="A28" s="42"/>
      <c r="B28" s="182" t="str">
        <f>CANDIDAT!$C$11&amp;""&amp;CANDIDAT!$D$11</f>
        <v>VUCINICDavid</v>
      </c>
      <c r="C28" s="182"/>
      <c r="D28" s="183"/>
      <c r="E28" s="182" t="str">
        <f>CANDIDAT!$C$12&amp;""&amp;CANDIDAT!$D$12</f>
        <v>VENDANGES Noëlle</v>
      </c>
      <c r="F28" s="182"/>
      <c r="G28" s="183"/>
      <c r="H28" s="178" t="str">
        <f>CANDIDAT!$C$13&amp;""&amp;CANDIDAT!$D$13</f>
        <v/>
      </c>
      <c r="I28" s="179"/>
      <c r="J28" s="179"/>
      <c r="K28" s="179"/>
      <c r="L28" s="178" t="str">
        <f>CANDIDAT!$C$23&amp;" "&amp;CANDIDAT!$D$23</f>
        <v xml:space="preserve"> </v>
      </c>
      <c r="M28" s="179"/>
      <c r="N28" s="179"/>
      <c r="O28" s="179"/>
      <c r="P28" s="71"/>
      <c r="Q28" s="39"/>
      <c r="R28" s="39"/>
    </row>
    <row r="29" spans="1:21" s="29" customFormat="1" ht="15.95" customHeight="1" x14ac:dyDescent="0.25">
      <c r="A29" s="42"/>
      <c r="B29" s="136" t="str">
        <f>CANDIDAT!$E$11</f>
        <v>RESPONSABLE PEDAGOGIQUE</v>
      </c>
      <c r="C29" s="136"/>
      <c r="D29" s="137"/>
      <c r="E29" s="136" t="str">
        <f>CANDIDAT!$E$12</f>
        <v>FORMATEUR</v>
      </c>
      <c r="F29" s="136"/>
      <c r="G29" s="137"/>
      <c r="H29" s="176">
        <f>CANDIDAT!$E$13</f>
        <v>0</v>
      </c>
      <c r="I29" s="177"/>
      <c r="J29" s="177"/>
      <c r="K29" s="177"/>
      <c r="L29" s="70"/>
      <c r="M29" s="69"/>
      <c r="N29" s="69"/>
      <c r="O29" s="69"/>
      <c r="P29" s="70"/>
      <c r="Q29" s="38"/>
      <c r="R29" s="38"/>
    </row>
    <row r="30" spans="1:21" s="29" customFormat="1" ht="19.7" customHeight="1" x14ac:dyDescent="0.25">
      <c r="A30" s="42"/>
      <c r="B30" s="54"/>
      <c r="C30" s="54"/>
      <c r="D30" s="55"/>
      <c r="E30" s="56"/>
      <c r="F30" s="55"/>
      <c r="G30" s="55"/>
      <c r="H30" s="56"/>
      <c r="I30" s="55"/>
      <c r="J30" s="55"/>
      <c r="K30" s="55"/>
      <c r="L30" s="56"/>
      <c r="M30" s="55"/>
      <c r="N30" s="55"/>
      <c r="O30" s="55"/>
      <c r="P30" s="56"/>
      <c r="Q30" s="42"/>
      <c r="R30" s="42"/>
    </row>
    <row r="31" spans="1:21" s="29" customFormat="1" ht="2.25" customHeight="1" x14ac:dyDescent="0.25">
      <c r="A31" s="42"/>
      <c r="B31" s="54"/>
      <c r="C31" s="54"/>
      <c r="D31" s="55"/>
      <c r="E31" s="56"/>
      <c r="F31" s="55"/>
      <c r="G31" s="55"/>
      <c r="H31" s="56"/>
      <c r="I31" s="55"/>
      <c r="J31" s="55"/>
      <c r="K31" s="55"/>
      <c r="L31" s="56"/>
      <c r="M31" s="55"/>
      <c r="N31" s="55"/>
      <c r="O31" s="55"/>
      <c r="P31" s="56"/>
      <c r="Q31" s="42"/>
      <c r="R31" s="42"/>
    </row>
    <row r="32" spans="1:21" s="29" customFormat="1" ht="7.5" hidden="1" customHeight="1" x14ac:dyDescent="0.25">
      <c r="A32" s="42"/>
      <c r="B32" s="38"/>
      <c r="C32" s="38"/>
      <c r="D32" s="38"/>
      <c r="E32" s="52"/>
      <c r="F32" s="53"/>
      <c r="G32" s="53"/>
      <c r="H32" s="52"/>
      <c r="I32" s="38"/>
      <c r="J32" s="38"/>
      <c r="K32" s="38"/>
      <c r="L32" s="52"/>
      <c r="M32" s="38"/>
      <c r="N32" s="38"/>
      <c r="O32" s="38"/>
      <c r="P32" s="52"/>
      <c r="Q32" s="42"/>
      <c r="R32" s="42"/>
    </row>
    <row r="33" spans="1:18" s="29" customFormat="1" ht="15" customHeight="1" x14ac:dyDescent="0.25">
      <c r="A33" s="42"/>
      <c r="B33" s="160" t="s">
        <v>70</v>
      </c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82"/>
    </row>
    <row r="34" spans="1:18" x14ac:dyDescent="0.2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</row>
    <row r="35" spans="1:18" x14ac:dyDescent="0.25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</row>
  </sheetData>
  <mergeCells count="40">
    <mergeCell ref="M1:Q2"/>
    <mergeCell ref="B2:E2"/>
    <mergeCell ref="C4:E4"/>
    <mergeCell ref="B7:C9"/>
    <mergeCell ref="D7:G7"/>
    <mergeCell ref="D8:G8"/>
    <mergeCell ref="D9:G9"/>
    <mergeCell ref="B5:C6"/>
    <mergeCell ref="F5:G5"/>
    <mergeCell ref="D6:F6"/>
    <mergeCell ref="B1:E1"/>
    <mergeCell ref="F1:L2"/>
    <mergeCell ref="B10:C12"/>
    <mergeCell ref="D10:G10"/>
    <mergeCell ref="D11:G11"/>
    <mergeCell ref="D12:G12"/>
    <mergeCell ref="B27:D27"/>
    <mergeCell ref="E27:G27"/>
    <mergeCell ref="B18:G19"/>
    <mergeCell ref="B21:C23"/>
    <mergeCell ref="H27:K27"/>
    <mergeCell ref="L27:O27"/>
    <mergeCell ref="H17:J17"/>
    <mergeCell ref="K17:M17"/>
    <mergeCell ref="N17:Q17"/>
    <mergeCell ref="H18:J19"/>
    <mergeCell ref="K18:M19"/>
    <mergeCell ref="N18:Q19"/>
    <mergeCell ref="D21:Q23"/>
    <mergeCell ref="C25:E25"/>
    <mergeCell ref="G25:L25"/>
    <mergeCell ref="N25:Q25"/>
    <mergeCell ref="B33:Q33"/>
    <mergeCell ref="B28:D28"/>
    <mergeCell ref="E28:G28"/>
    <mergeCell ref="H28:K28"/>
    <mergeCell ref="L28:O28"/>
    <mergeCell ref="B29:D29"/>
    <mergeCell ref="E29:G29"/>
    <mergeCell ref="H29:K29"/>
  </mergeCells>
  <conditionalFormatting sqref="N18:Q19">
    <cfRule type="containsText" dxfId="17" priority="1" operator="containsText" text="INAPTE EQUIPIER VSR">
      <formula>NOT(ISERROR(SEARCH("INAPTE EQUIPIER VSR",N18)))</formula>
    </cfRule>
    <cfRule type="containsText" dxfId="16" priority="2" operator="containsText" text="APTE EQUIPIER VSR">
      <formula>NOT(ISERROR(SEARCH("APTE EQUIPIER VSR",N18)))</formula>
    </cfRule>
  </conditionalFormatting>
  <dataValidations count="1">
    <dataValidation type="list" allowBlank="1" showInputMessage="1" showErrorMessage="1" sqref="H7:R12">
      <formula1>"A,ECA,NA"</formula1>
    </dataValidation>
  </dataValidations>
  <pageMargins left="0.25" right="0.25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topLeftCell="A3" zoomScaleNormal="100" workbookViewId="0">
      <selection activeCell="B41" sqref="B41"/>
    </sheetView>
  </sheetViews>
  <sheetFormatPr baseColWidth="10" defaultColWidth="11.28515625" defaultRowHeight="15" x14ac:dyDescent="0.25"/>
  <cols>
    <col min="1" max="1" width="0.85546875" style="22" customWidth="1"/>
    <col min="2" max="7" width="10.28515625" customWidth="1"/>
    <col min="8" max="17" width="7" customWidth="1"/>
    <col min="18" max="18" width="0.85546875" style="22" customWidth="1"/>
    <col min="20" max="22" width="0" hidden="1" customWidth="1"/>
  </cols>
  <sheetData>
    <row r="1" spans="1:22" ht="15" customHeight="1" x14ac:dyDescent="0.25">
      <c r="B1" s="188" t="s">
        <v>34</v>
      </c>
      <c r="C1" s="188"/>
      <c r="D1" s="188"/>
      <c r="E1" s="188"/>
      <c r="F1" s="140" t="s">
        <v>35</v>
      </c>
      <c r="G1" s="140"/>
      <c r="H1" s="140"/>
      <c r="I1" s="140"/>
      <c r="J1" s="140"/>
      <c r="K1" s="140"/>
      <c r="L1" s="140"/>
      <c r="M1" s="140" t="str">
        <f>+CANDIDAT!C24&amp;" "&amp;CANDIDAT!D24</f>
        <v xml:space="preserve"> </v>
      </c>
      <c r="N1" s="140"/>
      <c r="O1" s="140"/>
      <c r="P1" s="140"/>
      <c r="Q1" s="140"/>
      <c r="R1" s="68"/>
    </row>
    <row r="2" spans="1:22" ht="15" customHeight="1" x14ac:dyDescent="0.25">
      <c r="B2" s="189" t="s">
        <v>36</v>
      </c>
      <c r="C2" s="189"/>
      <c r="D2" s="189"/>
      <c r="E2" s="189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68"/>
    </row>
    <row r="3" spans="1:22" s="22" customFormat="1" ht="8.1" customHeight="1" x14ac:dyDescent="0.25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1:22" s="29" customFormat="1" ht="17.100000000000001" customHeight="1" x14ac:dyDescent="0.25">
      <c r="A4" s="42"/>
      <c r="B4" s="38"/>
      <c r="C4" s="190" t="s">
        <v>37</v>
      </c>
      <c r="D4" s="190"/>
      <c r="E4" s="190"/>
      <c r="F4" s="39"/>
      <c r="G4" s="26"/>
      <c r="H4" s="27" t="s">
        <v>38</v>
      </c>
      <c r="I4" s="28" t="s">
        <v>39</v>
      </c>
      <c r="J4" s="28" t="s">
        <v>40</v>
      </c>
      <c r="K4" s="28" t="s">
        <v>41</v>
      </c>
      <c r="L4" s="28" t="s">
        <v>42</v>
      </c>
      <c r="M4" s="28" t="s">
        <v>43</v>
      </c>
      <c r="N4" s="28" t="s">
        <v>44</v>
      </c>
      <c r="O4" s="28" t="s">
        <v>45</v>
      </c>
      <c r="P4" s="28" t="s">
        <v>46</v>
      </c>
      <c r="Q4" s="28" t="s">
        <v>47</v>
      </c>
      <c r="R4" s="26"/>
    </row>
    <row r="5" spans="1:22" s="29" customFormat="1" ht="19.7" customHeight="1" x14ac:dyDescent="0.25">
      <c r="A5" s="42"/>
      <c r="B5" s="194" t="s">
        <v>72</v>
      </c>
      <c r="C5" s="194"/>
      <c r="D5" s="38"/>
      <c r="E5" s="38"/>
      <c r="F5" s="191" t="s">
        <v>48</v>
      </c>
      <c r="G5" s="192"/>
      <c r="H5" s="30"/>
      <c r="I5" s="30"/>
      <c r="J5" s="30"/>
      <c r="K5" s="31"/>
      <c r="L5" s="31"/>
      <c r="M5" s="31"/>
      <c r="N5" s="31"/>
      <c r="O5" s="31"/>
      <c r="P5" s="31"/>
      <c r="Q5" s="31"/>
      <c r="R5" s="49"/>
    </row>
    <row r="6" spans="1:22" s="29" customFormat="1" ht="19.7" customHeight="1" x14ac:dyDescent="0.25">
      <c r="A6" s="42"/>
      <c r="B6" s="195"/>
      <c r="C6" s="195"/>
      <c r="D6" s="193" t="s">
        <v>49</v>
      </c>
      <c r="E6" s="193"/>
      <c r="F6" s="193"/>
      <c r="G6" s="67" t="s">
        <v>50</v>
      </c>
      <c r="H6" s="32"/>
      <c r="I6" s="32"/>
      <c r="J6" s="32"/>
      <c r="K6" s="32"/>
      <c r="L6" s="32"/>
      <c r="M6" s="32"/>
      <c r="N6" s="32"/>
      <c r="O6" s="32"/>
      <c r="P6" s="32"/>
      <c r="Q6" s="32"/>
      <c r="R6" s="80"/>
    </row>
    <row r="7" spans="1:22" s="29" customFormat="1" ht="20.45" customHeight="1" x14ac:dyDescent="0.25">
      <c r="A7" s="42"/>
      <c r="B7" s="157" t="s">
        <v>67</v>
      </c>
      <c r="C7" s="157"/>
      <c r="D7" s="158" t="s">
        <v>51</v>
      </c>
      <c r="E7" s="158"/>
      <c r="F7" s="158"/>
      <c r="G7" s="159"/>
      <c r="H7" s="33"/>
      <c r="I7" s="33"/>
      <c r="J7" s="33"/>
      <c r="K7" s="33"/>
      <c r="L7" s="33"/>
      <c r="M7" s="33"/>
      <c r="N7" s="33"/>
      <c r="O7" s="33"/>
      <c r="P7" s="33"/>
      <c r="Q7" s="33"/>
      <c r="R7" s="36"/>
      <c r="U7" s="76">
        <f t="shared" ref="U7:U12" si="0">COUNTIF(H7:Q7,"A")</f>
        <v>0</v>
      </c>
      <c r="V7" s="78" t="str">
        <f>+IF(U7&gt;=1,"OK","X")</f>
        <v>X</v>
      </c>
    </row>
    <row r="8" spans="1:22" s="29" customFormat="1" ht="20.45" customHeight="1" x14ac:dyDescent="0.25">
      <c r="A8" s="42"/>
      <c r="B8" s="157"/>
      <c r="C8" s="157"/>
      <c r="D8" s="158" t="s">
        <v>52</v>
      </c>
      <c r="E8" s="158"/>
      <c r="F8" s="158"/>
      <c r="G8" s="159"/>
      <c r="H8" s="33"/>
      <c r="I8" s="33"/>
      <c r="J8" s="33"/>
      <c r="K8" s="33"/>
      <c r="L8" s="33"/>
      <c r="M8" s="33"/>
      <c r="N8" s="33"/>
      <c r="O8" s="33"/>
      <c r="P8" s="33"/>
      <c r="Q8" s="33"/>
      <c r="R8" s="36"/>
      <c r="U8" s="76">
        <f t="shared" si="0"/>
        <v>0</v>
      </c>
      <c r="V8" s="78" t="str">
        <f t="shared" ref="V8:V12" si="1">+IF(U8&gt;=1,"OK","X")</f>
        <v>X</v>
      </c>
    </row>
    <row r="9" spans="1:22" s="29" customFormat="1" ht="20.45" customHeight="1" x14ac:dyDescent="0.25">
      <c r="A9" s="42"/>
      <c r="B9" s="157"/>
      <c r="C9" s="157"/>
      <c r="D9" s="158" t="s">
        <v>53</v>
      </c>
      <c r="E9" s="158"/>
      <c r="F9" s="158"/>
      <c r="G9" s="159"/>
      <c r="H9" s="33"/>
      <c r="I9" s="33"/>
      <c r="J9" s="33"/>
      <c r="K9" s="33"/>
      <c r="L9" s="33"/>
      <c r="M9" s="33"/>
      <c r="N9" s="33"/>
      <c r="O9" s="33"/>
      <c r="P9" s="33"/>
      <c r="Q9" s="33"/>
      <c r="R9" s="36"/>
      <c r="U9" s="76">
        <f t="shared" si="0"/>
        <v>0</v>
      </c>
      <c r="V9" s="78" t="str">
        <f t="shared" si="1"/>
        <v>X</v>
      </c>
    </row>
    <row r="10" spans="1:22" s="29" customFormat="1" ht="20.45" customHeight="1" x14ac:dyDescent="0.25">
      <c r="A10" s="42"/>
      <c r="B10" s="196" t="s">
        <v>24</v>
      </c>
      <c r="C10" s="197"/>
      <c r="D10" s="203" t="s">
        <v>54</v>
      </c>
      <c r="E10" s="204"/>
      <c r="F10" s="204"/>
      <c r="G10" s="205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6"/>
      <c r="U10" s="76">
        <f t="shared" si="0"/>
        <v>0</v>
      </c>
      <c r="V10" s="78" t="str">
        <f t="shared" si="1"/>
        <v>X</v>
      </c>
    </row>
    <row r="11" spans="1:22" s="29" customFormat="1" ht="20.45" customHeight="1" x14ac:dyDescent="0.25">
      <c r="A11" s="42"/>
      <c r="B11" s="198"/>
      <c r="C11" s="199"/>
      <c r="D11" s="206" t="s">
        <v>55</v>
      </c>
      <c r="E11" s="207"/>
      <c r="F11" s="207"/>
      <c r="G11" s="208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6"/>
      <c r="U11" s="76">
        <f t="shared" si="0"/>
        <v>0</v>
      </c>
      <c r="V11" s="78" t="str">
        <f t="shared" si="1"/>
        <v>X</v>
      </c>
    </row>
    <row r="12" spans="1:22" s="29" customFormat="1" ht="20.45" customHeight="1" x14ac:dyDescent="0.25">
      <c r="A12" s="42"/>
      <c r="B12" s="200"/>
      <c r="C12" s="201"/>
      <c r="D12" s="202" t="s">
        <v>25</v>
      </c>
      <c r="E12" s="202"/>
      <c r="F12" s="202"/>
      <c r="G12" s="202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6"/>
      <c r="U12" s="76">
        <f t="shared" si="0"/>
        <v>0</v>
      </c>
      <c r="V12" s="78" t="str">
        <f t="shared" si="1"/>
        <v>X</v>
      </c>
    </row>
    <row r="13" spans="1:22" s="42" customFormat="1" ht="8.1" customHeight="1" x14ac:dyDescent="0.25">
      <c r="B13" s="35"/>
      <c r="C13" s="35"/>
      <c r="D13" s="41"/>
      <c r="E13" s="41"/>
      <c r="F13" s="41"/>
      <c r="G13" s="41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V13" s="78"/>
    </row>
    <row r="14" spans="1:22" s="29" customFormat="1" ht="15.95" customHeight="1" x14ac:dyDescent="0.25">
      <c r="A14" s="42"/>
      <c r="B14" s="45" t="s">
        <v>56</v>
      </c>
      <c r="C14" s="47"/>
      <c r="D14" s="47"/>
      <c r="E14" s="64"/>
      <c r="F14" s="47"/>
      <c r="G14" s="47"/>
      <c r="H14" s="38"/>
      <c r="I14" s="42"/>
      <c r="J14" s="38"/>
      <c r="K14" s="43"/>
      <c r="L14" s="44"/>
      <c r="M14" s="44"/>
      <c r="N14" s="44"/>
      <c r="O14" s="44"/>
      <c r="P14" s="44"/>
      <c r="Q14" s="44"/>
      <c r="R14" s="44"/>
      <c r="T14" s="77" t="s">
        <v>58</v>
      </c>
      <c r="U14" s="75">
        <f>SUM(U7:U12)</f>
        <v>0</v>
      </c>
      <c r="V14" s="29">
        <f>COUNTIF(V7:V12,"ok")</f>
        <v>0</v>
      </c>
    </row>
    <row r="15" spans="1:22" s="29" customFormat="1" ht="15.95" customHeight="1" x14ac:dyDescent="0.25">
      <c r="A15" s="42"/>
      <c r="B15" s="45" t="s">
        <v>68</v>
      </c>
      <c r="C15" s="45" t="s">
        <v>57</v>
      </c>
      <c r="D15" s="46"/>
      <c r="E15" s="45" t="s">
        <v>69</v>
      </c>
      <c r="F15" s="47"/>
      <c r="G15" s="57" t="s">
        <v>71</v>
      </c>
      <c r="H15" s="58"/>
      <c r="I15" s="38"/>
      <c r="J15" s="38"/>
      <c r="K15" s="38"/>
      <c r="L15" s="38"/>
      <c r="M15" s="38"/>
      <c r="N15" s="38"/>
      <c r="O15" s="38"/>
      <c r="P15" s="38"/>
      <c r="Q15" s="38"/>
      <c r="R15" s="38"/>
    </row>
    <row r="16" spans="1:22" s="42" customFormat="1" ht="8.1" customHeight="1" x14ac:dyDescent="0.25"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</row>
    <row r="17" spans="1:21" s="29" customFormat="1" ht="21.2" customHeight="1" x14ac:dyDescent="0.25">
      <c r="A17" s="42"/>
      <c r="B17" s="38"/>
      <c r="C17" s="38"/>
      <c r="D17" s="38"/>
      <c r="E17" s="38"/>
      <c r="F17" s="38"/>
      <c r="G17" s="38"/>
      <c r="H17" s="167" t="s">
        <v>58</v>
      </c>
      <c r="I17" s="168"/>
      <c r="J17" s="169"/>
      <c r="K17" s="154" t="s">
        <v>77</v>
      </c>
      <c r="L17" s="155"/>
      <c r="M17" s="156"/>
      <c r="N17" s="146" t="s">
        <v>59</v>
      </c>
      <c r="O17" s="146"/>
      <c r="P17" s="146"/>
      <c r="Q17" s="147"/>
      <c r="R17" s="26"/>
    </row>
    <row r="18" spans="1:21" s="29" customFormat="1" ht="15.95" customHeight="1" x14ac:dyDescent="0.25">
      <c r="A18" s="42"/>
      <c r="B18" s="161" t="s">
        <v>60</v>
      </c>
      <c r="C18" s="162"/>
      <c r="D18" s="162"/>
      <c r="E18" s="162"/>
      <c r="F18" s="162"/>
      <c r="G18" s="163"/>
      <c r="H18" s="161"/>
      <c r="I18" s="162"/>
      <c r="J18" s="163"/>
      <c r="K18" s="148"/>
      <c r="L18" s="149"/>
      <c r="M18" s="150"/>
      <c r="N18" s="142" t="str">
        <f>IF(U14&gt;=6,IF(V14&gt;=6,U18,U19),U19)</f>
        <v>INAPTE EQUIPIER VSR</v>
      </c>
      <c r="O18" s="142"/>
      <c r="P18" s="142"/>
      <c r="Q18" s="143"/>
      <c r="R18" s="81"/>
      <c r="U18" s="29" t="s">
        <v>61</v>
      </c>
    </row>
    <row r="19" spans="1:21" s="29" customFormat="1" ht="15.95" customHeight="1" x14ac:dyDescent="0.25">
      <c r="A19" s="42"/>
      <c r="B19" s="164"/>
      <c r="C19" s="165"/>
      <c r="D19" s="165"/>
      <c r="E19" s="165"/>
      <c r="F19" s="165"/>
      <c r="G19" s="166"/>
      <c r="H19" s="164"/>
      <c r="I19" s="165"/>
      <c r="J19" s="166"/>
      <c r="K19" s="151"/>
      <c r="L19" s="152"/>
      <c r="M19" s="153"/>
      <c r="N19" s="144"/>
      <c r="O19" s="144"/>
      <c r="P19" s="144"/>
      <c r="Q19" s="145"/>
      <c r="R19" s="81"/>
      <c r="U19" s="29" t="s">
        <v>62</v>
      </c>
    </row>
    <row r="20" spans="1:21" s="42" customFormat="1" ht="8.1" customHeight="1" thickBot="1" x14ac:dyDescent="0.3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73"/>
      <c r="O20" s="73"/>
      <c r="P20" s="73"/>
      <c r="Q20" s="49"/>
      <c r="R20" s="49"/>
    </row>
    <row r="21" spans="1:21" s="29" customFormat="1" ht="20.100000000000001" customHeight="1" x14ac:dyDescent="0.25">
      <c r="A21" s="42"/>
      <c r="B21" s="170" t="s">
        <v>78</v>
      </c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85"/>
      <c r="R21" s="79"/>
    </row>
    <row r="22" spans="1:21" s="29" customFormat="1" ht="20.100000000000001" customHeight="1" x14ac:dyDescent="0.25">
      <c r="A22" s="42"/>
      <c r="B22" s="172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86"/>
      <c r="R22" s="79"/>
    </row>
    <row r="23" spans="1:21" s="29" customFormat="1" ht="20.100000000000001" customHeight="1" thickBot="1" x14ac:dyDescent="0.3">
      <c r="A23" s="42"/>
      <c r="B23" s="174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87"/>
      <c r="R23" s="79"/>
    </row>
    <row r="24" spans="1:21" s="29" customFormat="1" ht="8.1" customHeight="1" x14ac:dyDescent="0.25">
      <c r="A24" s="42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</row>
    <row r="25" spans="1:21" s="29" customFormat="1" ht="15.95" customHeight="1" x14ac:dyDescent="0.25">
      <c r="A25" s="42"/>
      <c r="B25" s="50" t="s">
        <v>63</v>
      </c>
      <c r="C25" s="179" t="str">
        <f>+CANDIDAT!$D$4</f>
        <v>Equipier SECOURS ROUTIER</v>
      </c>
      <c r="D25" s="179"/>
      <c r="E25" s="179"/>
      <c r="F25" s="51" t="s">
        <v>64</v>
      </c>
      <c r="G25" s="179" t="str">
        <f>CANDIDAT!$E$7</f>
        <v>Site de CROUEL</v>
      </c>
      <c r="H25" s="179"/>
      <c r="I25" s="179"/>
      <c r="J25" s="179"/>
      <c r="K25" s="179"/>
      <c r="L25" s="179"/>
      <c r="M25" s="50" t="s">
        <v>65</v>
      </c>
      <c r="N25" s="184" t="str">
        <f>"du  "&amp;CANDIDAT!E5&amp;"  au  "&amp;CANDIDAT!E6</f>
        <v>du  10/08/2020  au  14/08/2020</v>
      </c>
      <c r="O25" s="184"/>
      <c r="P25" s="184"/>
      <c r="Q25" s="184"/>
      <c r="R25" s="74"/>
    </row>
    <row r="26" spans="1:21" s="29" customFormat="1" ht="9.9499999999999993" customHeight="1" x14ac:dyDescent="0.25">
      <c r="A26" s="42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</row>
    <row r="27" spans="1:21" s="29" customFormat="1" ht="15" customHeight="1" x14ac:dyDescent="0.25">
      <c r="A27" s="42"/>
      <c r="B27" s="138" t="s">
        <v>89</v>
      </c>
      <c r="C27" s="138"/>
      <c r="D27" s="139"/>
      <c r="E27" s="138" t="s">
        <v>89</v>
      </c>
      <c r="F27" s="138"/>
      <c r="G27" s="139"/>
      <c r="H27" s="180" t="s">
        <v>90</v>
      </c>
      <c r="I27" s="181"/>
      <c r="J27" s="181"/>
      <c r="K27" s="181"/>
      <c r="L27" s="180" t="s">
        <v>74</v>
      </c>
      <c r="M27" s="181"/>
      <c r="N27" s="181"/>
      <c r="O27" s="181"/>
      <c r="P27" s="72"/>
      <c r="Q27" s="38"/>
      <c r="R27" s="38"/>
    </row>
    <row r="28" spans="1:21" s="29" customFormat="1" ht="15.95" customHeight="1" x14ac:dyDescent="0.25">
      <c r="A28" s="42"/>
      <c r="B28" s="182" t="str">
        <f>CANDIDAT!$C$11&amp;""&amp;CANDIDAT!$D$11</f>
        <v>VUCINICDavid</v>
      </c>
      <c r="C28" s="182"/>
      <c r="D28" s="183"/>
      <c r="E28" s="182" t="str">
        <f>CANDIDAT!$C$12&amp;""&amp;CANDIDAT!$D$12</f>
        <v>VENDANGES Noëlle</v>
      </c>
      <c r="F28" s="182"/>
      <c r="G28" s="183"/>
      <c r="H28" s="178" t="str">
        <f>CANDIDAT!$C$13&amp;""&amp;CANDIDAT!$D$13</f>
        <v/>
      </c>
      <c r="I28" s="179"/>
      <c r="J28" s="179"/>
      <c r="K28" s="179"/>
      <c r="L28" s="178" t="str">
        <f>CANDIDAT!$C$24&amp;" "&amp;CANDIDAT!$D$24</f>
        <v xml:space="preserve"> </v>
      </c>
      <c r="M28" s="179"/>
      <c r="N28" s="179"/>
      <c r="O28" s="179"/>
      <c r="P28" s="71"/>
      <c r="Q28" s="39"/>
      <c r="R28" s="39"/>
    </row>
    <row r="29" spans="1:21" s="29" customFormat="1" ht="15.95" customHeight="1" x14ac:dyDescent="0.25">
      <c r="A29" s="42"/>
      <c r="B29" s="136" t="str">
        <f>CANDIDAT!$E$11</f>
        <v>RESPONSABLE PEDAGOGIQUE</v>
      </c>
      <c r="C29" s="136"/>
      <c r="D29" s="137"/>
      <c r="E29" s="136" t="str">
        <f>CANDIDAT!$E$12</f>
        <v>FORMATEUR</v>
      </c>
      <c r="F29" s="136"/>
      <c r="G29" s="137"/>
      <c r="H29" s="176">
        <f>CANDIDAT!$E$13</f>
        <v>0</v>
      </c>
      <c r="I29" s="177"/>
      <c r="J29" s="177"/>
      <c r="K29" s="177"/>
      <c r="L29" s="70"/>
      <c r="M29" s="69"/>
      <c r="N29" s="69"/>
      <c r="O29" s="69"/>
      <c r="P29" s="70"/>
      <c r="Q29" s="38"/>
      <c r="R29" s="38"/>
    </row>
    <row r="30" spans="1:21" s="29" customFormat="1" ht="19.7" customHeight="1" x14ac:dyDescent="0.25">
      <c r="A30" s="42"/>
      <c r="B30" s="54"/>
      <c r="C30" s="54"/>
      <c r="D30" s="55"/>
      <c r="E30" s="56"/>
      <c r="F30" s="55"/>
      <c r="G30" s="55"/>
      <c r="H30" s="56"/>
      <c r="I30" s="55"/>
      <c r="J30" s="55"/>
      <c r="K30" s="55"/>
      <c r="L30" s="56"/>
      <c r="M30" s="55"/>
      <c r="N30" s="55"/>
      <c r="O30" s="55"/>
      <c r="P30" s="56"/>
      <c r="Q30" s="42"/>
      <c r="R30" s="42"/>
    </row>
    <row r="31" spans="1:21" s="29" customFormat="1" ht="4.5" hidden="1" customHeight="1" x14ac:dyDescent="0.25">
      <c r="A31" s="42"/>
      <c r="B31" s="54"/>
      <c r="C31" s="54"/>
      <c r="D31" s="55"/>
      <c r="E31" s="56"/>
      <c r="F31" s="55"/>
      <c r="G31" s="55"/>
      <c r="H31" s="56"/>
      <c r="I31" s="55"/>
      <c r="J31" s="55"/>
      <c r="K31" s="55"/>
      <c r="L31" s="56"/>
      <c r="M31" s="55"/>
      <c r="N31" s="55"/>
      <c r="O31" s="55"/>
      <c r="P31" s="56"/>
      <c r="Q31" s="42"/>
      <c r="R31" s="42"/>
    </row>
    <row r="32" spans="1:21" s="29" customFormat="1" ht="4.5" hidden="1" customHeight="1" x14ac:dyDescent="0.25">
      <c r="A32" s="42"/>
      <c r="B32" s="38"/>
      <c r="C32" s="38"/>
      <c r="D32" s="38"/>
      <c r="E32" s="52"/>
      <c r="F32" s="53"/>
      <c r="G32" s="53"/>
      <c r="H32" s="52"/>
      <c r="I32" s="38"/>
      <c r="J32" s="38"/>
      <c r="K32" s="38"/>
      <c r="L32" s="52"/>
      <c r="M32" s="38"/>
      <c r="N32" s="38"/>
      <c r="O32" s="38"/>
      <c r="P32" s="52"/>
      <c r="Q32" s="42"/>
      <c r="R32" s="42"/>
    </row>
    <row r="33" spans="1:18" s="29" customFormat="1" ht="15" customHeight="1" x14ac:dyDescent="0.25">
      <c r="A33" s="42"/>
      <c r="B33" s="160" t="s">
        <v>70</v>
      </c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82"/>
    </row>
    <row r="34" spans="1:18" x14ac:dyDescent="0.2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</row>
    <row r="35" spans="1:18" x14ac:dyDescent="0.25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</row>
  </sheetData>
  <mergeCells count="40">
    <mergeCell ref="M1:Q2"/>
    <mergeCell ref="B2:E2"/>
    <mergeCell ref="C4:E4"/>
    <mergeCell ref="B7:C9"/>
    <mergeCell ref="D7:G7"/>
    <mergeCell ref="D8:G8"/>
    <mergeCell ref="D9:G9"/>
    <mergeCell ref="B5:C6"/>
    <mergeCell ref="F5:G5"/>
    <mergeCell ref="D6:F6"/>
    <mergeCell ref="B1:E1"/>
    <mergeCell ref="F1:L2"/>
    <mergeCell ref="B10:C12"/>
    <mergeCell ref="D10:G10"/>
    <mergeCell ref="D11:G11"/>
    <mergeCell ref="D12:G12"/>
    <mergeCell ref="B27:D27"/>
    <mergeCell ref="E27:G27"/>
    <mergeCell ref="B18:G19"/>
    <mergeCell ref="B21:C23"/>
    <mergeCell ref="H27:K27"/>
    <mergeCell ref="L27:O27"/>
    <mergeCell ref="H17:J17"/>
    <mergeCell ref="K17:M17"/>
    <mergeCell ref="N17:Q17"/>
    <mergeCell ref="H18:J19"/>
    <mergeCell ref="K18:M19"/>
    <mergeCell ref="N18:Q19"/>
    <mergeCell ref="D21:Q23"/>
    <mergeCell ref="C25:E25"/>
    <mergeCell ref="G25:L25"/>
    <mergeCell ref="N25:Q25"/>
    <mergeCell ref="B33:Q33"/>
    <mergeCell ref="B28:D28"/>
    <mergeCell ref="E28:G28"/>
    <mergeCell ref="H28:K28"/>
    <mergeCell ref="L28:O28"/>
    <mergeCell ref="B29:D29"/>
    <mergeCell ref="E29:G29"/>
    <mergeCell ref="H29:K29"/>
  </mergeCells>
  <conditionalFormatting sqref="N18:Q19">
    <cfRule type="containsText" dxfId="15" priority="1" operator="containsText" text="INAPTE EQUIPIER VSR">
      <formula>NOT(ISERROR(SEARCH("INAPTE EQUIPIER VSR",N18)))</formula>
    </cfRule>
    <cfRule type="containsText" dxfId="14" priority="2" operator="containsText" text="APTE EQUIPIER VSR">
      <formula>NOT(ISERROR(SEARCH("APTE EQUIPIER VSR",N18)))</formula>
    </cfRule>
  </conditionalFormatting>
  <dataValidations count="1">
    <dataValidation type="list" allowBlank="1" showInputMessage="1" showErrorMessage="1" sqref="H7:R12">
      <formula1>"A,ECA,NA"</formula1>
    </dataValidation>
  </dataValidations>
  <pageMargins left="0.25" right="0.25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zoomScaleNormal="100" workbookViewId="0">
      <selection activeCell="H27" sqref="H27:K27"/>
    </sheetView>
  </sheetViews>
  <sheetFormatPr baseColWidth="10" defaultColWidth="11.28515625" defaultRowHeight="15" x14ac:dyDescent="0.25"/>
  <cols>
    <col min="1" max="1" width="0.85546875" style="22" customWidth="1"/>
    <col min="2" max="7" width="10.28515625" customWidth="1"/>
    <col min="8" max="17" width="7" customWidth="1"/>
    <col min="18" max="18" width="0.85546875" style="22" customWidth="1"/>
    <col min="20" max="22" width="0" hidden="1" customWidth="1"/>
  </cols>
  <sheetData>
    <row r="1" spans="1:22" ht="15" customHeight="1" x14ac:dyDescent="0.25">
      <c r="B1" s="188" t="s">
        <v>34</v>
      </c>
      <c r="C1" s="188"/>
      <c r="D1" s="188"/>
      <c r="E1" s="188"/>
      <c r="F1" s="140" t="s">
        <v>35</v>
      </c>
      <c r="G1" s="140"/>
      <c r="H1" s="140"/>
      <c r="I1" s="140"/>
      <c r="J1" s="140"/>
      <c r="K1" s="140"/>
      <c r="L1" s="140"/>
      <c r="M1" s="140" t="str">
        <f>+CANDIDAT!C25&amp;" "&amp;CANDIDAT!D25</f>
        <v xml:space="preserve"> </v>
      </c>
      <c r="N1" s="140"/>
      <c r="O1" s="140"/>
      <c r="P1" s="140"/>
      <c r="Q1" s="140"/>
      <c r="R1" s="68"/>
    </row>
    <row r="2" spans="1:22" ht="15" customHeight="1" x14ac:dyDescent="0.25">
      <c r="B2" s="189" t="s">
        <v>36</v>
      </c>
      <c r="C2" s="189"/>
      <c r="D2" s="189"/>
      <c r="E2" s="189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68"/>
    </row>
    <row r="3" spans="1:22" s="22" customFormat="1" ht="8.1" customHeight="1" x14ac:dyDescent="0.25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1:22" s="29" customFormat="1" ht="17.100000000000001" customHeight="1" x14ac:dyDescent="0.25">
      <c r="A4" s="42"/>
      <c r="B4" s="38"/>
      <c r="C4" s="190" t="s">
        <v>37</v>
      </c>
      <c r="D4" s="190"/>
      <c r="E4" s="190"/>
      <c r="F4" s="39"/>
      <c r="G4" s="26"/>
      <c r="H4" s="27" t="s">
        <v>38</v>
      </c>
      <c r="I4" s="28" t="s">
        <v>39</v>
      </c>
      <c r="J4" s="28" t="s">
        <v>40</v>
      </c>
      <c r="K4" s="28" t="s">
        <v>41</v>
      </c>
      <c r="L4" s="28" t="s">
        <v>42</v>
      </c>
      <c r="M4" s="28" t="s">
        <v>43</v>
      </c>
      <c r="N4" s="28" t="s">
        <v>44</v>
      </c>
      <c r="O4" s="28" t="s">
        <v>45</v>
      </c>
      <c r="P4" s="28" t="s">
        <v>46</v>
      </c>
      <c r="Q4" s="28" t="s">
        <v>47</v>
      </c>
      <c r="R4" s="26"/>
    </row>
    <row r="5" spans="1:22" s="29" customFormat="1" ht="19.7" customHeight="1" x14ac:dyDescent="0.25">
      <c r="A5" s="42"/>
      <c r="B5" s="194" t="s">
        <v>72</v>
      </c>
      <c r="C5" s="194"/>
      <c r="D5" s="38"/>
      <c r="E5" s="38"/>
      <c r="F5" s="191" t="s">
        <v>48</v>
      </c>
      <c r="G5" s="192"/>
      <c r="H5" s="30"/>
      <c r="I5" s="30"/>
      <c r="J5" s="30"/>
      <c r="K5" s="31"/>
      <c r="L5" s="31"/>
      <c r="M5" s="31"/>
      <c r="N5" s="31"/>
      <c r="O5" s="31"/>
      <c r="P5" s="31"/>
      <c r="Q5" s="31"/>
      <c r="R5" s="49"/>
    </row>
    <row r="6" spans="1:22" s="29" customFormat="1" ht="19.7" customHeight="1" x14ac:dyDescent="0.25">
      <c r="A6" s="42"/>
      <c r="B6" s="195"/>
      <c r="C6" s="195"/>
      <c r="D6" s="193" t="s">
        <v>49</v>
      </c>
      <c r="E6" s="193"/>
      <c r="F6" s="193"/>
      <c r="G6" s="67" t="s">
        <v>50</v>
      </c>
      <c r="H6" s="32"/>
      <c r="I6" s="32"/>
      <c r="J6" s="32"/>
      <c r="K6" s="32"/>
      <c r="L6" s="32"/>
      <c r="M6" s="32"/>
      <c r="N6" s="32"/>
      <c r="O6" s="32"/>
      <c r="P6" s="32"/>
      <c r="Q6" s="32"/>
      <c r="R6" s="80"/>
    </row>
    <row r="7" spans="1:22" s="29" customFormat="1" ht="20.45" customHeight="1" x14ac:dyDescent="0.25">
      <c r="A7" s="42"/>
      <c r="B7" s="157" t="s">
        <v>67</v>
      </c>
      <c r="C7" s="157"/>
      <c r="D7" s="158" t="s">
        <v>51</v>
      </c>
      <c r="E7" s="158"/>
      <c r="F7" s="158"/>
      <c r="G7" s="159"/>
      <c r="H7" s="33"/>
      <c r="I7" s="33"/>
      <c r="J7" s="33"/>
      <c r="K7" s="33"/>
      <c r="L7" s="33"/>
      <c r="M7" s="33"/>
      <c r="N7" s="33"/>
      <c r="O7" s="33"/>
      <c r="P7" s="33"/>
      <c r="Q7" s="33"/>
      <c r="R7" s="36"/>
      <c r="U7" s="76">
        <f t="shared" ref="U7:U12" si="0">COUNTIF(H7:Q7,"A")</f>
        <v>0</v>
      </c>
      <c r="V7" s="78" t="str">
        <f>+IF(U7&gt;=1,"OK","X")</f>
        <v>X</v>
      </c>
    </row>
    <row r="8" spans="1:22" s="29" customFormat="1" ht="20.45" customHeight="1" x14ac:dyDescent="0.25">
      <c r="A8" s="42"/>
      <c r="B8" s="157"/>
      <c r="C8" s="157"/>
      <c r="D8" s="158" t="s">
        <v>52</v>
      </c>
      <c r="E8" s="158"/>
      <c r="F8" s="158"/>
      <c r="G8" s="159"/>
      <c r="H8" s="33"/>
      <c r="I8" s="33"/>
      <c r="J8" s="33"/>
      <c r="K8" s="33"/>
      <c r="L8" s="33"/>
      <c r="M8" s="33"/>
      <c r="N8" s="33"/>
      <c r="O8" s="33"/>
      <c r="P8" s="33"/>
      <c r="Q8" s="33"/>
      <c r="R8" s="36"/>
      <c r="U8" s="76">
        <f t="shared" si="0"/>
        <v>0</v>
      </c>
      <c r="V8" s="78" t="str">
        <f t="shared" ref="V8:V12" si="1">+IF(U8&gt;=1,"OK","X")</f>
        <v>X</v>
      </c>
    </row>
    <row r="9" spans="1:22" s="29" customFormat="1" ht="20.45" customHeight="1" x14ac:dyDescent="0.25">
      <c r="A9" s="42"/>
      <c r="B9" s="157"/>
      <c r="C9" s="157"/>
      <c r="D9" s="158" t="s">
        <v>53</v>
      </c>
      <c r="E9" s="158"/>
      <c r="F9" s="158"/>
      <c r="G9" s="159"/>
      <c r="H9" s="33"/>
      <c r="I9" s="33"/>
      <c r="J9" s="33"/>
      <c r="K9" s="33"/>
      <c r="L9" s="33"/>
      <c r="M9" s="33"/>
      <c r="N9" s="33"/>
      <c r="O9" s="33"/>
      <c r="P9" s="33"/>
      <c r="Q9" s="33"/>
      <c r="R9" s="36"/>
      <c r="U9" s="76">
        <f t="shared" si="0"/>
        <v>0</v>
      </c>
      <c r="V9" s="78" t="str">
        <f t="shared" si="1"/>
        <v>X</v>
      </c>
    </row>
    <row r="10" spans="1:22" s="29" customFormat="1" ht="20.45" customHeight="1" x14ac:dyDescent="0.25">
      <c r="A10" s="42"/>
      <c r="B10" s="196" t="s">
        <v>24</v>
      </c>
      <c r="C10" s="197"/>
      <c r="D10" s="203" t="s">
        <v>54</v>
      </c>
      <c r="E10" s="204"/>
      <c r="F10" s="204"/>
      <c r="G10" s="205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6"/>
      <c r="U10" s="76">
        <f t="shared" si="0"/>
        <v>0</v>
      </c>
      <c r="V10" s="78" t="str">
        <f t="shared" si="1"/>
        <v>X</v>
      </c>
    </row>
    <row r="11" spans="1:22" s="29" customFormat="1" ht="20.45" customHeight="1" x14ac:dyDescent="0.25">
      <c r="A11" s="42"/>
      <c r="B11" s="198"/>
      <c r="C11" s="199"/>
      <c r="D11" s="206" t="s">
        <v>55</v>
      </c>
      <c r="E11" s="207"/>
      <c r="F11" s="207"/>
      <c r="G11" s="208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6"/>
      <c r="U11" s="76">
        <f t="shared" si="0"/>
        <v>0</v>
      </c>
      <c r="V11" s="78" t="str">
        <f t="shared" si="1"/>
        <v>X</v>
      </c>
    </row>
    <row r="12" spans="1:22" s="29" customFormat="1" ht="20.45" customHeight="1" x14ac:dyDescent="0.25">
      <c r="A12" s="42"/>
      <c r="B12" s="200"/>
      <c r="C12" s="201"/>
      <c r="D12" s="202" t="s">
        <v>25</v>
      </c>
      <c r="E12" s="202"/>
      <c r="F12" s="202"/>
      <c r="G12" s="202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6"/>
      <c r="U12" s="76">
        <f t="shared" si="0"/>
        <v>0</v>
      </c>
      <c r="V12" s="78" t="str">
        <f t="shared" si="1"/>
        <v>X</v>
      </c>
    </row>
    <row r="13" spans="1:22" s="42" customFormat="1" ht="8.1" customHeight="1" x14ac:dyDescent="0.25">
      <c r="B13" s="35"/>
      <c r="C13" s="35"/>
      <c r="D13" s="41"/>
      <c r="E13" s="41"/>
      <c r="F13" s="41"/>
      <c r="G13" s="41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V13" s="78"/>
    </row>
    <row r="14" spans="1:22" s="29" customFormat="1" ht="15.95" customHeight="1" x14ac:dyDescent="0.25">
      <c r="A14" s="42"/>
      <c r="B14" s="45" t="s">
        <v>56</v>
      </c>
      <c r="C14" s="47"/>
      <c r="D14" s="47"/>
      <c r="E14" s="64"/>
      <c r="F14" s="47"/>
      <c r="G14" s="47"/>
      <c r="H14" s="38"/>
      <c r="I14" s="42"/>
      <c r="J14" s="38"/>
      <c r="K14" s="43"/>
      <c r="L14" s="44"/>
      <c r="M14" s="44"/>
      <c r="N14" s="44"/>
      <c r="O14" s="44"/>
      <c r="P14" s="44"/>
      <c r="Q14" s="44"/>
      <c r="R14" s="44"/>
      <c r="T14" s="77" t="s">
        <v>58</v>
      </c>
      <c r="U14" s="75">
        <f>SUM(U7:U12)</f>
        <v>0</v>
      </c>
      <c r="V14" s="29">
        <f>COUNTIF(V7:V12,"ok")</f>
        <v>0</v>
      </c>
    </row>
    <row r="15" spans="1:22" s="29" customFormat="1" ht="15.95" customHeight="1" x14ac:dyDescent="0.25">
      <c r="A15" s="42"/>
      <c r="B15" s="45" t="s">
        <v>68</v>
      </c>
      <c r="C15" s="45" t="s">
        <v>57</v>
      </c>
      <c r="D15" s="46"/>
      <c r="E15" s="45" t="s">
        <v>69</v>
      </c>
      <c r="F15" s="47"/>
      <c r="G15" s="57" t="s">
        <v>71</v>
      </c>
      <c r="H15" s="58"/>
      <c r="I15" s="38"/>
      <c r="J15" s="38"/>
      <c r="K15" s="38"/>
      <c r="L15" s="38"/>
      <c r="M15" s="38"/>
      <c r="N15" s="38"/>
      <c r="O15" s="38"/>
      <c r="P15" s="38"/>
      <c r="Q15" s="38"/>
      <c r="R15" s="38"/>
    </row>
    <row r="16" spans="1:22" s="42" customFormat="1" ht="8.1" customHeight="1" x14ac:dyDescent="0.25"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</row>
    <row r="17" spans="1:21" s="29" customFormat="1" ht="21.2" customHeight="1" x14ac:dyDescent="0.25">
      <c r="A17" s="42"/>
      <c r="B17" s="38"/>
      <c r="C17" s="38"/>
      <c r="D17" s="38"/>
      <c r="E17" s="38"/>
      <c r="F17" s="38"/>
      <c r="G17" s="38"/>
      <c r="H17" s="167" t="s">
        <v>58</v>
      </c>
      <c r="I17" s="168"/>
      <c r="J17" s="169"/>
      <c r="K17" s="154" t="s">
        <v>77</v>
      </c>
      <c r="L17" s="155"/>
      <c r="M17" s="156"/>
      <c r="N17" s="146" t="s">
        <v>59</v>
      </c>
      <c r="O17" s="146"/>
      <c r="P17" s="146"/>
      <c r="Q17" s="147"/>
      <c r="R17" s="26"/>
    </row>
    <row r="18" spans="1:21" s="29" customFormat="1" ht="15.95" customHeight="1" x14ac:dyDescent="0.25">
      <c r="A18" s="42"/>
      <c r="B18" s="161" t="s">
        <v>60</v>
      </c>
      <c r="C18" s="162"/>
      <c r="D18" s="162"/>
      <c r="E18" s="162"/>
      <c r="F18" s="162"/>
      <c r="G18" s="163"/>
      <c r="H18" s="161"/>
      <c r="I18" s="162"/>
      <c r="J18" s="163"/>
      <c r="K18" s="148"/>
      <c r="L18" s="149"/>
      <c r="M18" s="150"/>
      <c r="N18" s="142" t="str">
        <f>IF(U14&gt;=6,IF(V14&gt;=6,U18,U19),U19)</f>
        <v>INAPTE EQUIPIER VSR</v>
      </c>
      <c r="O18" s="142"/>
      <c r="P18" s="142"/>
      <c r="Q18" s="143"/>
      <c r="R18" s="81"/>
      <c r="U18" s="29" t="s">
        <v>61</v>
      </c>
    </row>
    <row r="19" spans="1:21" s="29" customFormat="1" ht="15.95" customHeight="1" x14ac:dyDescent="0.25">
      <c r="A19" s="42"/>
      <c r="B19" s="164"/>
      <c r="C19" s="165"/>
      <c r="D19" s="165"/>
      <c r="E19" s="165"/>
      <c r="F19" s="165"/>
      <c r="G19" s="166"/>
      <c r="H19" s="164"/>
      <c r="I19" s="165"/>
      <c r="J19" s="166"/>
      <c r="K19" s="151"/>
      <c r="L19" s="152"/>
      <c r="M19" s="153"/>
      <c r="N19" s="144"/>
      <c r="O19" s="144"/>
      <c r="P19" s="144"/>
      <c r="Q19" s="145"/>
      <c r="R19" s="81"/>
      <c r="U19" s="29" t="s">
        <v>62</v>
      </c>
    </row>
    <row r="20" spans="1:21" s="42" customFormat="1" ht="8.1" customHeight="1" thickBot="1" x14ac:dyDescent="0.3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73"/>
      <c r="O20" s="73"/>
      <c r="P20" s="73"/>
      <c r="Q20" s="49"/>
      <c r="R20" s="49"/>
    </row>
    <row r="21" spans="1:21" s="29" customFormat="1" ht="20.100000000000001" customHeight="1" x14ac:dyDescent="0.25">
      <c r="A21" s="42"/>
      <c r="B21" s="170" t="s">
        <v>78</v>
      </c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85"/>
      <c r="R21" s="79"/>
    </row>
    <row r="22" spans="1:21" s="29" customFormat="1" ht="20.100000000000001" customHeight="1" x14ac:dyDescent="0.25">
      <c r="A22" s="42"/>
      <c r="B22" s="172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86"/>
      <c r="R22" s="79"/>
    </row>
    <row r="23" spans="1:21" s="29" customFormat="1" ht="20.100000000000001" customHeight="1" thickBot="1" x14ac:dyDescent="0.3">
      <c r="A23" s="42"/>
      <c r="B23" s="174"/>
      <c r="C23" s="175"/>
      <c r="D23" s="175"/>
      <c r="E23" s="175"/>
      <c r="F23" s="175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87"/>
      <c r="R23" s="79"/>
    </row>
    <row r="24" spans="1:21" s="29" customFormat="1" ht="8.1" customHeight="1" x14ac:dyDescent="0.25">
      <c r="A24" s="42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</row>
    <row r="25" spans="1:21" s="29" customFormat="1" ht="15.95" customHeight="1" x14ac:dyDescent="0.25">
      <c r="A25" s="42"/>
      <c r="B25" s="50" t="s">
        <v>63</v>
      </c>
      <c r="C25" s="179" t="str">
        <f>+CANDIDAT!$D$4</f>
        <v>Equipier SECOURS ROUTIER</v>
      </c>
      <c r="D25" s="179"/>
      <c r="E25" s="179"/>
      <c r="F25" s="51" t="s">
        <v>64</v>
      </c>
      <c r="G25" s="179" t="str">
        <f>CANDIDAT!$E$7</f>
        <v>Site de CROUEL</v>
      </c>
      <c r="H25" s="179"/>
      <c r="I25" s="179"/>
      <c r="J25" s="179"/>
      <c r="K25" s="179"/>
      <c r="L25" s="179"/>
      <c r="M25" s="50" t="s">
        <v>65</v>
      </c>
      <c r="N25" s="184" t="str">
        <f>"du  "&amp;CANDIDAT!E5&amp;"  au  "&amp;CANDIDAT!E6</f>
        <v>du  10/08/2020  au  14/08/2020</v>
      </c>
      <c r="O25" s="184"/>
      <c r="P25" s="184"/>
      <c r="Q25" s="184"/>
      <c r="R25" s="74"/>
    </row>
    <row r="26" spans="1:21" s="29" customFormat="1" ht="9.9499999999999993" customHeight="1" x14ac:dyDescent="0.25">
      <c r="A26" s="42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</row>
    <row r="27" spans="1:21" s="29" customFormat="1" ht="15" customHeight="1" x14ac:dyDescent="0.25">
      <c r="A27" s="42"/>
      <c r="B27" s="138" t="s">
        <v>89</v>
      </c>
      <c r="C27" s="138"/>
      <c r="D27" s="139"/>
      <c r="E27" s="138" t="s">
        <v>89</v>
      </c>
      <c r="F27" s="138"/>
      <c r="G27" s="139"/>
      <c r="H27" s="180" t="s">
        <v>90</v>
      </c>
      <c r="I27" s="181"/>
      <c r="J27" s="181"/>
      <c r="K27" s="181"/>
      <c r="L27" s="180" t="s">
        <v>74</v>
      </c>
      <c r="M27" s="181"/>
      <c r="N27" s="181"/>
      <c r="O27" s="181"/>
      <c r="P27" s="72"/>
      <c r="Q27" s="38"/>
      <c r="R27" s="38"/>
    </row>
    <row r="28" spans="1:21" s="29" customFormat="1" ht="15.95" customHeight="1" x14ac:dyDescent="0.25">
      <c r="A28" s="42"/>
      <c r="B28" s="182" t="str">
        <f>CANDIDAT!$C$11&amp;""&amp;CANDIDAT!$D$11</f>
        <v>VUCINICDavid</v>
      </c>
      <c r="C28" s="182"/>
      <c r="D28" s="183"/>
      <c r="E28" s="182" t="str">
        <f>CANDIDAT!$C$12&amp;""&amp;CANDIDAT!$D$12</f>
        <v>VENDANGES Noëlle</v>
      </c>
      <c r="F28" s="182"/>
      <c r="G28" s="183"/>
      <c r="H28" s="178" t="str">
        <f>CANDIDAT!$C$13&amp;""&amp;CANDIDAT!$D$13</f>
        <v/>
      </c>
      <c r="I28" s="179"/>
      <c r="J28" s="179"/>
      <c r="K28" s="179"/>
      <c r="L28" s="178" t="str">
        <f>CANDIDAT!$C$25&amp;" "&amp;CANDIDAT!$D$25</f>
        <v xml:space="preserve"> </v>
      </c>
      <c r="M28" s="179"/>
      <c r="N28" s="179"/>
      <c r="O28" s="179"/>
      <c r="P28" s="71"/>
      <c r="Q28" s="39"/>
      <c r="R28" s="39"/>
    </row>
    <row r="29" spans="1:21" s="29" customFormat="1" ht="15.95" customHeight="1" x14ac:dyDescent="0.25">
      <c r="A29" s="42"/>
      <c r="B29" s="136" t="str">
        <f>CANDIDAT!$E$11</f>
        <v>RESPONSABLE PEDAGOGIQUE</v>
      </c>
      <c r="C29" s="136"/>
      <c r="D29" s="137"/>
      <c r="E29" s="136" t="str">
        <f>CANDIDAT!$E$12</f>
        <v>FORMATEUR</v>
      </c>
      <c r="F29" s="136"/>
      <c r="G29" s="137"/>
      <c r="H29" s="176">
        <f>CANDIDAT!$E$13</f>
        <v>0</v>
      </c>
      <c r="I29" s="177"/>
      <c r="J29" s="177"/>
      <c r="K29" s="177"/>
      <c r="L29" s="70"/>
      <c r="M29" s="69"/>
      <c r="N29" s="69"/>
      <c r="O29" s="69"/>
      <c r="P29" s="70"/>
      <c r="Q29" s="38"/>
      <c r="R29" s="38"/>
    </row>
    <row r="30" spans="1:21" s="29" customFormat="1" ht="19.7" customHeight="1" x14ac:dyDescent="0.25">
      <c r="A30" s="42"/>
      <c r="B30" s="54"/>
      <c r="C30" s="54"/>
      <c r="D30" s="55"/>
      <c r="E30" s="56"/>
      <c r="F30" s="55"/>
      <c r="G30" s="55"/>
      <c r="H30" s="56"/>
      <c r="I30" s="55"/>
      <c r="J30" s="55"/>
      <c r="K30" s="55"/>
      <c r="L30" s="56"/>
      <c r="M30" s="55"/>
      <c r="N30" s="55"/>
      <c r="O30" s="55"/>
      <c r="P30" s="56"/>
      <c r="Q30" s="42"/>
      <c r="R30" s="42"/>
    </row>
    <row r="31" spans="1:21" s="29" customFormat="1" ht="0.75" customHeight="1" x14ac:dyDescent="0.25">
      <c r="A31" s="42"/>
      <c r="B31" s="54"/>
      <c r="C31" s="54"/>
      <c r="D31" s="55"/>
      <c r="E31" s="56"/>
      <c r="F31" s="55"/>
      <c r="G31" s="55"/>
      <c r="H31" s="56"/>
      <c r="I31" s="55"/>
      <c r="J31" s="55"/>
      <c r="K31" s="55"/>
      <c r="L31" s="56"/>
      <c r="M31" s="55"/>
      <c r="N31" s="55"/>
      <c r="O31" s="55"/>
      <c r="P31" s="56"/>
      <c r="Q31" s="42"/>
      <c r="R31" s="42"/>
    </row>
    <row r="32" spans="1:21" s="29" customFormat="1" ht="8.1" customHeight="1" x14ac:dyDescent="0.25">
      <c r="A32" s="42"/>
      <c r="B32" s="38"/>
      <c r="C32" s="38"/>
      <c r="D32" s="38"/>
      <c r="E32" s="52"/>
      <c r="F32" s="53"/>
      <c r="G32" s="53"/>
      <c r="H32" s="52"/>
      <c r="I32" s="38"/>
      <c r="J32" s="38"/>
      <c r="K32" s="38"/>
      <c r="L32" s="52"/>
      <c r="M32" s="38"/>
      <c r="N32" s="38"/>
      <c r="O32" s="38"/>
      <c r="P32" s="52"/>
      <c r="Q32" s="42"/>
      <c r="R32" s="42"/>
    </row>
    <row r="33" spans="1:18" s="29" customFormat="1" ht="15" customHeight="1" x14ac:dyDescent="0.25">
      <c r="A33" s="42"/>
      <c r="B33" s="160" t="s">
        <v>70</v>
      </c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82"/>
    </row>
    <row r="34" spans="1:18" x14ac:dyDescent="0.2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</row>
    <row r="35" spans="1:18" x14ac:dyDescent="0.25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</row>
  </sheetData>
  <mergeCells count="40">
    <mergeCell ref="M1:Q2"/>
    <mergeCell ref="B2:E2"/>
    <mergeCell ref="C4:E4"/>
    <mergeCell ref="B7:C9"/>
    <mergeCell ref="D7:G7"/>
    <mergeCell ref="D8:G8"/>
    <mergeCell ref="D9:G9"/>
    <mergeCell ref="B5:C6"/>
    <mergeCell ref="F5:G5"/>
    <mergeCell ref="D6:F6"/>
    <mergeCell ref="B1:E1"/>
    <mergeCell ref="F1:L2"/>
    <mergeCell ref="B10:C12"/>
    <mergeCell ref="D10:G10"/>
    <mergeCell ref="D11:G11"/>
    <mergeCell ref="D12:G12"/>
    <mergeCell ref="B27:D27"/>
    <mergeCell ref="E27:G27"/>
    <mergeCell ref="B18:G19"/>
    <mergeCell ref="B21:C23"/>
    <mergeCell ref="H27:K27"/>
    <mergeCell ref="L27:O27"/>
    <mergeCell ref="H17:J17"/>
    <mergeCell ref="K17:M17"/>
    <mergeCell ref="N17:Q17"/>
    <mergeCell ref="H18:J19"/>
    <mergeCell ref="K18:M19"/>
    <mergeCell ref="N18:Q19"/>
    <mergeCell ref="D21:Q23"/>
    <mergeCell ref="C25:E25"/>
    <mergeCell ref="G25:L25"/>
    <mergeCell ref="N25:Q25"/>
    <mergeCell ref="B33:Q33"/>
    <mergeCell ref="B28:D28"/>
    <mergeCell ref="E28:G28"/>
    <mergeCell ref="H28:K28"/>
    <mergeCell ref="L28:O28"/>
    <mergeCell ref="B29:D29"/>
    <mergeCell ref="E29:G29"/>
    <mergeCell ref="H29:K29"/>
  </mergeCells>
  <conditionalFormatting sqref="N18:Q19">
    <cfRule type="containsText" dxfId="13" priority="1" operator="containsText" text="INAPTE EQUIPIER VSR">
      <formula>NOT(ISERROR(SEARCH("INAPTE EQUIPIER VSR",N18)))</formula>
    </cfRule>
    <cfRule type="containsText" dxfId="12" priority="2" operator="containsText" text="APTE EQUIPIER VSR">
      <formula>NOT(ISERROR(SEARCH("APTE EQUIPIER VSR",N18)))</formula>
    </cfRule>
  </conditionalFormatting>
  <dataValidations count="1">
    <dataValidation type="list" allowBlank="1" showInputMessage="1" showErrorMessage="1" sqref="H7:R12">
      <formula1>"A,ECA,NA"</formula1>
    </dataValidation>
  </dataValidations>
  <pageMargins left="0.25" right="0.25" top="0.75" bottom="0.75" header="0.3" footer="0.3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15</vt:i4>
      </vt:variant>
    </vt:vector>
  </HeadingPairs>
  <TitlesOfParts>
    <vt:vector size="30" baseType="lpstr">
      <vt:lpstr>CANDIDAT</vt:lpstr>
      <vt:lpstr>Participant 1</vt:lpstr>
      <vt:lpstr>Participant 2</vt:lpstr>
      <vt:lpstr>Participant 3</vt:lpstr>
      <vt:lpstr>Participant 4</vt:lpstr>
      <vt:lpstr>Participant 5</vt:lpstr>
      <vt:lpstr>Participant 6</vt:lpstr>
      <vt:lpstr>Participant 7</vt:lpstr>
      <vt:lpstr>Participant 8</vt:lpstr>
      <vt:lpstr>Participant 9</vt:lpstr>
      <vt:lpstr>Participant 10</vt:lpstr>
      <vt:lpstr>Participant 11</vt:lpstr>
      <vt:lpstr>Participant 12</vt:lpstr>
      <vt:lpstr>Participant 13</vt:lpstr>
      <vt:lpstr>Participant 14</vt:lpstr>
      <vt:lpstr>CANDIDAT!Zone_d_impression</vt:lpstr>
      <vt:lpstr>'Participant 1'!Zone_d_impression</vt:lpstr>
      <vt:lpstr>'Participant 10'!Zone_d_impression</vt:lpstr>
      <vt:lpstr>'Participant 11'!Zone_d_impression</vt:lpstr>
      <vt:lpstr>'Participant 12'!Zone_d_impression</vt:lpstr>
      <vt:lpstr>'Participant 13'!Zone_d_impression</vt:lpstr>
      <vt:lpstr>'Participant 14'!Zone_d_impression</vt:lpstr>
      <vt:lpstr>'Participant 2'!Zone_d_impression</vt:lpstr>
      <vt:lpstr>'Participant 3'!Zone_d_impression</vt:lpstr>
      <vt:lpstr>'Participant 4'!Zone_d_impression</vt:lpstr>
      <vt:lpstr>'Participant 5'!Zone_d_impression</vt:lpstr>
      <vt:lpstr>'Participant 6'!Zone_d_impression</vt:lpstr>
      <vt:lpstr>'Participant 7'!Zone_d_impression</vt:lpstr>
      <vt:lpstr>'Participant 8'!Zone_d_impression</vt:lpstr>
      <vt:lpstr>'Participant 9'!Zone_d_impression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execo</dc:creator>
  <cp:lastModifiedBy>David V</cp:lastModifiedBy>
  <cp:lastPrinted>2020-10-12T15:54:52Z</cp:lastPrinted>
  <dcterms:created xsi:type="dcterms:W3CDTF">2020-07-30T07:45:34Z</dcterms:created>
  <dcterms:modified xsi:type="dcterms:W3CDTF">2020-10-13T09:36:59Z</dcterms:modified>
</cp:coreProperties>
</file>